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0CDF3202-0436-4BEA-A5F8-8B25B78ED456}" xr6:coauthVersionLast="45" xr6:coauthVersionMax="45" xr10:uidLastSave="{00000000-0000-0000-0000-000000000000}"/>
  <bookViews>
    <workbookView xWindow="-108" yWindow="-108" windowWidth="23256" windowHeight="12576" xr2:uid="{130F782E-1D4E-4BC3-B350-378565D15987}"/>
  </bookViews>
  <sheets>
    <sheet name="NE01C22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67" i="1" l="1"/>
  <c r="J67" i="1"/>
  <c r="F67" i="1"/>
  <c r="U64" i="1"/>
  <c r="T64" i="1"/>
  <c r="M64" i="1"/>
  <c r="U63" i="1"/>
  <c r="T63" i="1"/>
  <c r="M63" i="1"/>
  <c r="U62" i="1"/>
  <c r="T62" i="1"/>
  <c r="M62" i="1"/>
  <c r="U61" i="1"/>
  <c r="T61" i="1"/>
  <c r="M61" i="1"/>
  <c r="U60" i="1"/>
  <c r="T60" i="1"/>
  <c r="M60" i="1"/>
  <c r="U59" i="1"/>
  <c r="T59" i="1"/>
  <c r="M59" i="1"/>
  <c r="U58" i="1"/>
  <c r="T58" i="1"/>
  <c r="M58" i="1"/>
  <c r="U57" i="1"/>
  <c r="T57" i="1"/>
  <c r="M57" i="1"/>
  <c r="U56" i="1"/>
  <c r="T56" i="1"/>
  <c r="M56" i="1"/>
  <c r="U55" i="1"/>
  <c r="T55" i="1"/>
  <c r="M55" i="1"/>
  <c r="U54" i="1"/>
  <c r="T54" i="1"/>
  <c r="M54" i="1"/>
  <c r="U53" i="1"/>
  <c r="T53" i="1"/>
  <c r="M53" i="1"/>
  <c r="U52" i="1"/>
  <c r="T52" i="1"/>
  <c r="M52" i="1"/>
  <c r="U51" i="1"/>
  <c r="T51" i="1"/>
  <c r="M51" i="1"/>
  <c r="U50" i="1"/>
  <c r="T50" i="1"/>
  <c r="M50" i="1"/>
  <c r="U49" i="1"/>
  <c r="T49" i="1"/>
  <c r="M49" i="1"/>
  <c r="U48" i="1"/>
  <c r="T48" i="1"/>
  <c r="M48" i="1"/>
  <c r="U47" i="1"/>
  <c r="T47" i="1"/>
  <c r="M47" i="1"/>
  <c r="U46" i="1"/>
  <c r="T46" i="1"/>
  <c r="M46" i="1"/>
  <c r="U45" i="1"/>
  <c r="T45" i="1"/>
  <c r="M45" i="1"/>
  <c r="U44" i="1"/>
  <c r="T44" i="1"/>
  <c r="M44" i="1"/>
  <c r="U43" i="1"/>
  <c r="T43" i="1"/>
  <c r="M43" i="1"/>
  <c r="U42" i="1"/>
  <c r="T42" i="1"/>
  <c r="M42" i="1"/>
  <c r="U41" i="1"/>
  <c r="T41" i="1"/>
  <c r="M41" i="1"/>
  <c r="U40" i="1"/>
  <c r="T40" i="1"/>
  <c r="M40" i="1"/>
  <c r="U39" i="1"/>
  <c r="T39" i="1"/>
  <c r="M39" i="1"/>
  <c r="U38" i="1"/>
  <c r="T38" i="1"/>
  <c r="M38" i="1"/>
  <c r="U37" i="1"/>
  <c r="T37" i="1"/>
  <c r="M37" i="1"/>
  <c r="U36" i="1"/>
  <c r="T36" i="1"/>
  <c r="M36" i="1"/>
  <c r="U35" i="1"/>
  <c r="T35" i="1"/>
  <c r="M35" i="1"/>
  <c r="U34" i="1"/>
  <c r="T34" i="1"/>
  <c r="M34" i="1"/>
  <c r="U33" i="1"/>
  <c r="T33" i="1"/>
  <c r="M33" i="1"/>
  <c r="U32" i="1"/>
  <c r="T32" i="1"/>
  <c r="M32" i="1"/>
  <c r="U31" i="1"/>
  <c r="T31" i="1"/>
  <c r="M31" i="1"/>
  <c r="U30" i="1"/>
  <c r="T30" i="1"/>
  <c r="M30" i="1"/>
  <c r="U29" i="1"/>
  <c r="T29" i="1"/>
  <c r="M29" i="1"/>
  <c r="U28" i="1"/>
  <c r="T28" i="1"/>
  <c r="M28" i="1"/>
  <c r="U27" i="1"/>
  <c r="T27" i="1"/>
  <c r="M27" i="1"/>
  <c r="U26" i="1"/>
  <c r="T26" i="1"/>
  <c r="M26" i="1"/>
  <c r="U25" i="1"/>
  <c r="T25" i="1"/>
  <c r="M25" i="1"/>
  <c r="U24" i="1"/>
  <c r="T24" i="1"/>
  <c r="M24" i="1"/>
  <c r="U23" i="1"/>
  <c r="T23" i="1"/>
  <c r="M23" i="1"/>
  <c r="U22" i="1"/>
  <c r="T22" i="1"/>
  <c r="M22" i="1"/>
  <c r="U21" i="1"/>
  <c r="T21" i="1"/>
  <c r="M21" i="1"/>
  <c r="U20" i="1"/>
  <c r="T20" i="1"/>
  <c r="M20" i="1"/>
  <c r="U19" i="1"/>
  <c r="T19" i="1"/>
  <c r="M19" i="1"/>
  <c r="U18" i="1"/>
  <c r="T18" i="1"/>
  <c r="M18" i="1"/>
  <c r="U17" i="1"/>
  <c r="T17" i="1"/>
  <c r="M17" i="1"/>
  <c r="U16" i="1"/>
  <c r="T16" i="1"/>
  <c r="M16" i="1"/>
  <c r="U15" i="1"/>
  <c r="T15" i="1"/>
  <c r="M15" i="1"/>
  <c r="U14" i="1"/>
  <c r="U11" i="1" s="1"/>
  <c r="T14" i="1"/>
  <c r="T11" i="1" s="1"/>
  <c r="M14" i="1"/>
  <c r="U13" i="1"/>
  <c r="T13" i="1"/>
  <c r="M13" i="1"/>
  <c r="M11" i="1"/>
  <c r="C11" i="1"/>
  <c r="O7" i="1"/>
  <c r="H7" i="1"/>
  <c r="D7" i="1"/>
  <c r="Q1" i="1"/>
  <c r="P1" i="1"/>
  <c r="J1" i="1"/>
  <c r="I1" i="1"/>
  <c r="F1" i="1"/>
  <c r="E1" i="1"/>
</calcChain>
</file>

<file path=xl/sharedStrings.xml><?xml version="1.0" encoding="utf-8"?>
<sst xmlns="http://schemas.openxmlformats.org/spreadsheetml/2006/main" count="68" uniqueCount="61">
  <si>
    <t>MANUFACTURA NO PRIMARIA</t>
  </si>
  <si>
    <t>(Variaciones porcentuales anuales)</t>
  </si>
  <si>
    <t>Pond. 2018</t>
  </si>
  <si>
    <t>Contribución a la diferencia</t>
  </si>
  <si>
    <t>CIIU - RAMAS DE ACTIVIDAD</t>
  </si>
  <si>
    <t>Var.% 12 m.</t>
  </si>
  <si>
    <t>Contribución</t>
  </si>
  <si>
    <t>al crecimiento</t>
  </si>
  <si>
    <t>Alimentos y bebidas</t>
  </si>
  <si>
    <t xml:space="preserve">    Conservas de alimentos</t>
  </si>
  <si>
    <t xml:space="preserve">    Productos lácteos</t>
  </si>
  <si>
    <t xml:space="preserve">    Harina de trigo</t>
  </si>
  <si>
    <t xml:space="preserve">    Panadería</t>
  </si>
  <si>
    <t xml:space="preserve">    Fideos</t>
  </si>
  <si>
    <t xml:space="preserve">    Aceites y grasas</t>
  </si>
  <si>
    <t xml:space="preserve">    Cacao, chocolate y productos de confitería</t>
  </si>
  <si>
    <t xml:space="preserve">    Alimentos para animales</t>
  </si>
  <si>
    <t xml:space="preserve">    Productos alimenticios diversos</t>
  </si>
  <si>
    <t xml:space="preserve">    Bebidas alcohólicas</t>
  </si>
  <si>
    <t xml:space="preserve">    Cerveza y malta</t>
  </si>
  <si>
    <t xml:space="preserve">    Bebidas gaseosas y agua de mesa</t>
  </si>
  <si>
    <t>Textil, cuero y calzado</t>
  </si>
  <si>
    <t xml:space="preserve">    Hilados, tejidos y acabados</t>
  </si>
  <si>
    <t xml:space="preserve">    Tejidos y artículos de punto</t>
  </si>
  <si>
    <t xml:space="preserve">    Cuerdas, cordeles, bramantes y redes</t>
  </si>
  <si>
    <t xml:space="preserve">    Cuero</t>
  </si>
  <si>
    <t xml:space="preserve">    Prendas de vestir</t>
  </si>
  <si>
    <t xml:space="preserve">    Otros productos textiles</t>
  </si>
  <si>
    <t xml:space="preserve">    Calzado</t>
  </si>
  <si>
    <t>Madera y muebles</t>
  </si>
  <si>
    <t xml:space="preserve">    Madera procesada</t>
  </si>
  <si>
    <t xml:space="preserve">    Muebles</t>
  </si>
  <si>
    <t>Industria de papel e imprenta</t>
  </si>
  <si>
    <t xml:space="preserve">    Papel y cartón</t>
  </si>
  <si>
    <t xml:space="preserve">    Envases de papel y cartón</t>
  </si>
  <si>
    <t xml:space="preserve">    Otros artículos de papel y cartón</t>
  </si>
  <si>
    <t xml:space="preserve">    Actividades de impresión</t>
  </si>
  <si>
    <t>Productos químicos, caucho y plásticos</t>
  </si>
  <si>
    <t xml:space="preserve">    Sustancias químicas básicas</t>
  </si>
  <si>
    <t xml:space="preserve">    Fibras artificiales</t>
  </si>
  <si>
    <t xml:space="preserve">    Productos farmacéuticos y medicamentos</t>
  </si>
  <si>
    <t xml:space="preserve">    Pinturas, barnices y lacas</t>
  </si>
  <si>
    <t xml:space="preserve">    Productos de tocador y limpieza</t>
  </si>
  <si>
    <t xml:space="preserve">    Explosivos, esencias naturales y químicas</t>
  </si>
  <si>
    <t xml:space="preserve">    Caucho</t>
  </si>
  <si>
    <t xml:space="preserve">    Plásticos</t>
  </si>
  <si>
    <t xml:space="preserve">    Plaguicidas, abonos compuestos y plásticos primarios</t>
  </si>
  <si>
    <t>Minerales no metálicos</t>
  </si>
  <si>
    <t xml:space="preserve">    Vidrio y productos de vidrio</t>
  </si>
  <si>
    <t xml:space="preserve">    Cemento</t>
  </si>
  <si>
    <t xml:space="preserve">    Materiales para la construcción</t>
  </si>
  <si>
    <t xml:space="preserve">    Productos minerales no metálicos diversos</t>
  </si>
  <si>
    <t>Industria del hierro y acero</t>
  </si>
  <si>
    <t>Productos metálicos, maquinaria y equipo</t>
  </si>
  <si>
    <t xml:space="preserve">    Productos metálicos</t>
  </si>
  <si>
    <t xml:space="preserve">    Maquinaria y equipo</t>
  </si>
  <si>
    <t xml:space="preserve">    Maquinaria eléctrica</t>
  </si>
  <si>
    <t xml:space="preserve">    Material de transporte</t>
  </si>
  <si>
    <r>
      <t xml:space="preserve">Manufacturas diversas </t>
    </r>
    <r>
      <rPr>
        <b/>
        <u/>
        <vertAlign val="superscript"/>
        <sz val="11"/>
        <rFont val="Arial"/>
        <family val="2"/>
      </rPr>
      <t>1/</t>
    </r>
  </si>
  <si>
    <t>Servicios industriales</t>
  </si>
  <si>
    <t>1/ Incluye joyería, bisutería, artículos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</si>
</sst>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vertAlign val="superscript"/>
      <sz val="1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17" fontId="1" fillId="2" borderId="0" xfId="0" applyNumberFormat="1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17" fontId="2" fillId="3" borderId="0" xfId="0" applyNumberFormat="1" applyFont="1" applyFill="1" applyAlignment="1">
      <alignment horizontal="center"/>
    </xf>
    <xf numFmtId="0" fontId="4" fillId="3" borderId="0" xfId="1" applyFont="1" applyFill="1" applyAlignment="1">
      <alignment horizontal="center"/>
    </xf>
    <xf numFmtId="0" fontId="5" fillId="3" borderId="0" xfId="1" applyFont="1" applyFill="1" applyAlignment="1">
      <alignment horizontal="center"/>
    </xf>
    <xf numFmtId="0" fontId="6" fillId="3" borderId="1" xfId="1" applyFont="1" applyFill="1" applyBorder="1"/>
    <xf numFmtId="0" fontId="5" fillId="3" borderId="1" xfId="1" applyFont="1" applyFill="1" applyBorder="1"/>
    <xf numFmtId="0" fontId="6" fillId="3" borderId="0" xfId="1" applyFont="1" applyFill="1"/>
    <xf numFmtId="0" fontId="6" fillId="3" borderId="2" xfId="1" applyFont="1" applyFill="1" applyBorder="1" applyAlignment="1">
      <alignment horizontal="center" vertical="center" wrapText="1"/>
    </xf>
    <xf numFmtId="0" fontId="7" fillId="3" borderId="3" xfId="1" quotePrefix="1" applyFont="1" applyFill="1" applyBorder="1" applyAlignment="1">
      <alignment horizontal="center"/>
    </xf>
    <xf numFmtId="0" fontId="7" fillId="3" borderId="4" xfId="1" quotePrefix="1" applyFont="1" applyFill="1" applyBorder="1" applyAlignment="1">
      <alignment horizontal="center"/>
    </xf>
    <xf numFmtId="0" fontId="7" fillId="3" borderId="5" xfId="1" quotePrefix="1" applyFont="1" applyFill="1" applyBorder="1" applyAlignment="1">
      <alignment horizontal="center"/>
    </xf>
    <xf numFmtId="0" fontId="6" fillId="3" borderId="6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vertical="center" wrapText="1"/>
    </xf>
    <xf numFmtId="0" fontId="7" fillId="3" borderId="0" xfId="1" applyFont="1" applyFill="1" applyAlignment="1">
      <alignment vertical="top"/>
    </xf>
    <xf numFmtId="0" fontId="1" fillId="3" borderId="9" xfId="0" applyFont="1" applyFill="1" applyBorder="1" applyAlignment="1">
      <alignment vertical="center" wrapText="1"/>
    </xf>
    <xf numFmtId="0" fontId="6" fillId="3" borderId="7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/>
    </xf>
    <xf numFmtId="0" fontId="6" fillId="3" borderId="10" xfId="1" applyFont="1" applyFill="1" applyBorder="1" applyAlignment="1">
      <alignment vertical="center" wrapText="1"/>
    </xf>
    <xf numFmtId="0" fontId="6" fillId="3" borderId="0" xfId="1" applyFont="1" applyFill="1" applyAlignment="1">
      <alignment horizontal="center" vertical="center" wrapText="1"/>
    </xf>
    <xf numFmtId="0" fontId="6" fillId="3" borderId="11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horizontal="right"/>
    </xf>
    <xf numFmtId="0" fontId="7" fillId="3" borderId="1" xfId="1" applyFont="1" applyFill="1" applyBorder="1" applyAlignment="1">
      <alignment vertical="top"/>
    </xf>
    <xf numFmtId="0" fontId="1" fillId="3" borderId="12" xfId="0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/>
    </xf>
    <xf numFmtId="0" fontId="6" fillId="3" borderId="14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right"/>
    </xf>
    <xf numFmtId="0" fontId="6" fillId="3" borderId="9" xfId="1" applyFont="1" applyFill="1" applyBorder="1"/>
    <xf numFmtId="0" fontId="6" fillId="3" borderId="11" xfId="1" applyFont="1" applyFill="1" applyBorder="1"/>
    <xf numFmtId="0" fontId="5" fillId="3" borderId="0" xfId="1" applyFont="1" applyFill="1"/>
    <xf numFmtId="0" fontId="8" fillId="3" borderId="0" xfId="1" applyFont="1" applyFill="1"/>
    <xf numFmtId="164" fontId="8" fillId="3" borderId="9" xfId="1" applyNumberFormat="1" applyFont="1" applyFill="1" applyBorder="1" applyAlignment="1">
      <alignment horizontal="center"/>
    </xf>
    <xf numFmtId="0" fontId="6" fillId="3" borderId="0" xfId="1" applyFont="1" applyFill="1" applyAlignment="1">
      <alignment horizontal="center"/>
    </xf>
    <xf numFmtId="164" fontId="8" fillId="3" borderId="0" xfId="1" applyNumberFormat="1" applyFont="1" applyFill="1" applyAlignment="1">
      <alignment horizontal="center"/>
    </xf>
    <xf numFmtId="0" fontId="6" fillId="3" borderId="11" xfId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6" fillId="3" borderId="9" xfId="1" applyFont="1" applyFill="1" applyBorder="1" applyAlignment="1">
      <alignment horizontal="center"/>
    </xf>
    <xf numFmtId="164" fontId="6" fillId="3" borderId="0" xfId="1" applyNumberFormat="1" applyFont="1" applyFill="1" applyAlignment="1">
      <alignment horizontal="center"/>
    </xf>
    <xf numFmtId="164" fontId="6" fillId="3" borderId="9" xfId="1" applyNumberFormat="1" applyFont="1" applyFill="1" applyBorder="1" applyAlignment="1">
      <alignment horizontal="center"/>
    </xf>
    <xf numFmtId="3" fontId="6" fillId="3" borderId="0" xfId="1" applyNumberFormat="1" applyFont="1" applyFill="1"/>
    <xf numFmtId="0" fontId="6" fillId="3" borderId="12" xfId="1" applyFont="1" applyFill="1" applyBorder="1"/>
    <xf numFmtId="0" fontId="6" fillId="3" borderId="13" xfId="1" applyFont="1" applyFill="1" applyBorder="1"/>
    <xf numFmtId="0" fontId="6" fillId="3" borderId="0" xfId="1" applyFont="1" applyFill="1" applyAlignment="1">
      <alignment horizontal="left" indent="1"/>
    </xf>
    <xf numFmtId="0" fontId="1" fillId="3" borderId="0" xfId="1" applyFont="1" applyFill="1"/>
    <xf numFmtId="0" fontId="10" fillId="3" borderId="0" xfId="1" applyFont="1" applyFill="1"/>
    <xf numFmtId="164" fontId="1" fillId="3" borderId="0" xfId="1" applyNumberFormat="1" applyFont="1" applyFill="1"/>
  </cellXfs>
  <cellStyles count="2">
    <cellStyle name="Diseño 3" xfId="1" xr:uid="{163FCDE3-F8AD-4B0D-8036-ECC7DE32B52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C6BA-3EA4-4F28-93DD-F85266B3B434}">
  <sheetPr>
    <pageSetUpPr fitToPage="1"/>
  </sheetPr>
  <dimension ref="A1:U67"/>
  <sheetViews>
    <sheetView tabSelected="1" zoomScale="85" zoomScaleNormal="85" workbookViewId="0">
      <selection activeCell="E19" sqref="E19"/>
    </sheetView>
  </sheetViews>
  <sheetFormatPr baseColWidth="10" defaultColWidth="11.44140625" defaultRowHeight="13.8" x14ac:dyDescent="0.25"/>
  <cols>
    <col min="1" max="1" width="11.44140625" style="2"/>
    <col min="2" max="2" width="55.33203125" style="2" bestFit="1" customWidth="1"/>
    <col min="3" max="3" width="10.109375" style="2" customWidth="1"/>
    <col min="4" max="4" width="2.44140625" style="2" hidden="1" customWidth="1"/>
    <col min="5" max="6" width="14.109375" style="2" hidden="1" customWidth="1"/>
    <col min="7" max="7" width="2.44140625" style="2" hidden="1" customWidth="1"/>
    <col min="8" max="8" width="2.44140625" style="2" customWidth="1"/>
    <col min="9" max="10" width="14.109375" style="2" customWidth="1"/>
    <col min="11" max="11" width="2.44140625" style="2" customWidth="1"/>
    <col min="12" max="12" width="2.44140625" style="2" hidden="1" customWidth="1"/>
    <col min="13" max="13" width="14.109375" style="2" hidden="1" customWidth="1"/>
    <col min="14" max="14" width="2.44140625" style="2" hidden="1" customWidth="1"/>
    <col min="15" max="15" width="2.44140625" style="2" customWidth="1"/>
    <col min="16" max="17" width="14.109375" style="2" customWidth="1"/>
    <col min="18" max="18" width="2.44140625" style="2" customWidth="1"/>
    <col min="19" max="16384" width="11.44140625" style="2"/>
  </cols>
  <sheetData>
    <row r="1" spans="1:21" x14ac:dyDescent="0.25">
      <c r="A1" s="1">
        <v>43891</v>
      </c>
      <c r="D1" s="3"/>
      <c r="E1" s="4">
        <f>EDATE($A$1,-1)</f>
        <v>43862</v>
      </c>
      <c r="F1" s="4">
        <f>EDATE($A$1,-1)</f>
        <v>43862</v>
      </c>
      <c r="G1" s="3"/>
      <c r="H1" s="3"/>
      <c r="I1" s="4">
        <f>$A$1</f>
        <v>43891</v>
      </c>
      <c r="J1" s="4">
        <f>$A$1</f>
        <v>43891</v>
      </c>
      <c r="K1" s="3"/>
      <c r="L1" s="3"/>
      <c r="M1" s="3"/>
      <c r="N1" s="3"/>
      <c r="O1" s="3"/>
      <c r="P1" s="4">
        <f>$A$1</f>
        <v>43891</v>
      </c>
      <c r="Q1" s="4">
        <f>$A$1</f>
        <v>43891</v>
      </c>
    </row>
    <row r="4" spans="1:21" ht="15.6" x14ac:dyDescent="0.3"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1" ht="15" x14ac:dyDescent="0.25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1" ht="15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1:21" ht="15.75" customHeight="1" x14ac:dyDescent="0.25">
      <c r="B7" s="9"/>
      <c r="C7" s="10" t="s">
        <v>2</v>
      </c>
      <c r="D7" s="11" t="str">
        <f>PROPER(TEXT(EDATE($A$1,-1),"mmmm"))&amp;" "&amp;PROPER(TEXT($A$1,"YYYY"))</f>
        <v>Febrero 2020</v>
      </c>
      <c r="E7" s="12"/>
      <c r="F7" s="12"/>
      <c r="G7" s="13"/>
      <c r="H7" s="11" t="str">
        <f>PROPER(TEXT(EDATE($A$1,0),"mmmm"))&amp;" "&amp;PROPER(TEXT($A$1,"YYYY"))</f>
        <v>Marzo 2020</v>
      </c>
      <c r="I7" s="12"/>
      <c r="J7" s="12"/>
      <c r="K7" s="13"/>
      <c r="L7" s="14"/>
      <c r="M7" s="15" t="s">
        <v>3</v>
      </c>
      <c r="N7" s="16"/>
      <c r="O7" s="11" t="str">
        <f>IF("Enero - "&amp;PROPER(TEXT($A$1,"MMMM"))="Enero - Marzo","Trimestre I","Enero - "&amp;PROPER(TEXT($A$1,"MMMM")))</f>
        <v>Trimestre I</v>
      </c>
      <c r="P7" s="12"/>
      <c r="Q7" s="12"/>
      <c r="R7" s="12"/>
    </row>
    <row r="8" spans="1:21" ht="15" customHeight="1" x14ac:dyDescent="0.25">
      <c r="B8" s="17" t="s">
        <v>4</v>
      </c>
      <c r="C8" s="18"/>
      <c r="D8" s="19"/>
      <c r="E8" s="20" t="s">
        <v>5</v>
      </c>
      <c r="F8" s="19" t="s">
        <v>6</v>
      </c>
      <c r="G8" s="21"/>
      <c r="H8" s="19"/>
      <c r="I8" s="20" t="s">
        <v>5</v>
      </c>
      <c r="J8" s="19" t="s">
        <v>6</v>
      </c>
      <c r="K8" s="21"/>
      <c r="L8" s="22"/>
      <c r="M8" s="23"/>
      <c r="N8" s="24"/>
      <c r="O8" s="19"/>
      <c r="P8" s="20" t="s">
        <v>5</v>
      </c>
      <c r="Q8" s="19" t="s">
        <v>6</v>
      </c>
      <c r="R8" s="25"/>
    </row>
    <row r="9" spans="1:21" ht="15" customHeight="1" x14ac:dyDescent="0.25">
      <c r="B9" s="26"/>
      <c r="C9" s="27"/>
      <c r="D9" s="28"/>
      <c r="E9" s="29"/>
      <c r="F9" s="28" t="s">
        <v>7</v>
      </c>
      <c r="G9" s="30"/>
      <c r="H9" s="28"/>
      <c r="I9" s="29"/>
      <c r="J9" s="28" t="s">
        <v>7</v>
      </c>
      <c r="K9" s="30"/>
      <c r="L9" s="31"/>
      <c r="M9" s="32"/>
      <c r="N9" s="33"/>
      <c r="O9" s="28"/>
      <c r="P9" s="29"/>
      <c r="Q9" s="28" t="s">
        <v>7</v>
      </c>
      <c r="R9" s="34"/>
    </row>
    <row r="10" spans="1:21" ht="15" x14ac:dyDescent="0.25">
      <c r="B10" s="9"/>
      <c r="C10" s="35"/>
      <c r="D10" s="9"/>
      <c r="E10" s="9"/>
      <c r="F10" s="9"/>
      <c r="G10" s="36"/>
      <c r="H10" s="9"/>
      <c r="I10" s="9"/>
      <c r="J10" s="9"/>
      <c r="K10" s="36"/>
      <c r="L10" s="9"/>
      <c r="M10" s="9"/>
      <c r="N10" s="36"/>
      <c r="O10" s="9"/>
      <c r="P10" s="9"/>
      <c r="Q10" s="9"/>
      <c r="R10" s="37"/>
    </row>
    <row r="11" spans="1:21" ht="15" x14ac:dyDescent="0.25">
      <c r="B11" s="38" t="s">
        <v>0</v>
      </c>
      <c r="C11" s="39">
        <f>C13+C26+C34+C37+C42+C52+C57+C58+C63+C64</f>
        <v>100</v>
      </c>
      <c r="D11" s="40"/>
      <c r="E11" s="41">
        <v>-0.22924772105541535</v>
      </c>
      <c r="F11" s="41">
        <v>-0.22924772105540631</v>
      </c>
      <c r="G11" s="42"/>
      <c r="H11" s="40"/>
      <c r="I11" s="41">
        <v>-35.822498271827769</v>
      </c>
      <c r="J11" s="41">
        <v>-35.822498271827769</v>
      </c>
      <c r="K11" s="42"/>
      <c r="L11" s="40"/>
      <c r="M11" s="41">
        <f>J11-F11</f>
        <v>-35.59325055077236</v>
      </c>
      <c r="N11" s="42"/>
      <c r="O11" s="40"/>
      <c r="P11" s="41">
        <v>-12.422576715201302</v>
      </c>
      <c r="Q11" s="41">
        <v>-12.422576715201306</v>
      </c>
      <c r="R11" s="37"/>
      <c r="T11" s="43">
        <f>SUM(T13:T64)</f>
        <v>52</v>
      </c>
      <c r="U11" s="43">
        <f>SUM(U13:U64)</f>
        <v>52</v>
      </c>
    </row>
    <row r="12" spans="1:21" ht="15" x14ac:dyDescent="0.25">
      <c r="B12" s="9"/>
      <c r="C12" s="44"/>
      <c r="D12" s="40"/>
      <c r="E12" s="45"/>
      <c r="F12" s="45"/>
      <c r="G12" s="42"/>
      <c r="H12" s="40"/>
      <c r="I12" s="45"/>
      <c r="J12" s="45"/>
      <c r="K12" s="42"/>
      <c r="L12" s="40"/>
      <c r="M12" s="45"/>
      <c r="N12" s="42"/>
      <c r="O12" s="40"/>
      <c r="P12" s="45"/>
      <c r="Q12" s="45"/>
      <c r="R12" s="37"/>
    </row>
    <row r="13" spans="1:21" ht="15" x14ac:dyDescent="0.25">
      <c r="B13" s="38" t="s">
        <v>8</v>
      </c>
      <c r="C13" s="39">
        <v>21.749544865377949</v>
      </c>
      <c r="D13" s="40"/>
      <c r="E13" s="41">
        <v>12.187525181988022</v>
      </c>
      <c r="F13" s="41">
        <v>2.6962457079156441</v>
      </c>
      <c r="G13" s="42"/>
      <c r="H13" s="40"/>
      <c r="I13" s="41">
        <v>-7.8635671657535369</v>
      </c>
      <c r="J13" s="41">
        <v>-1.7300740052300436</v>
      </c>
      <c r="K13" s="42"/>
      <c r="L13" s="40"/>
      <c r="M13" s="41">
        <f t="shared" ref="M13:M64" si="0">J13-F13</f>
        <v>-4.4263197131456877</v>
      </c>
      <c r="N13" s="42"/>
      <c r="O13" s="40"/>
      <c r="P13" s="41">
        <v>2.5349869836221757</v>
      </c>
      <c r="Q13" s="41">
        <v>0.57432615923170005</v>
      </c>
      <c r="R13" s="37"/>
      <c r="T13" s="43">
        <f>IF(ROUND(I13,1)*ROUND(J13,1)&gt;=0,1,0)</f>
        <v>1</v>
      </c>
      <c r="U13" s="43">
        <f>IF(ROUND(P13,1)*ROUND(Q13,1)&gt;=0,1,0)</f>
        <v>1</v>
      </c>
    </row>
    <row r="14" spans="1:21" ht="15" x14ac:dyDescent="0.25">
      <c r="B14" s="9" t="s">
        <v>9</v>
      </c>
      <c r="C14" s="46">
        <v>2.302935137903277</v>
      </c>
      <c r="D14" s="40"/>
      <c r="E14" s="45">
        <v>4.973163699240331</v>
      </c>
      <c r="F14" s="45">
        <v>0.10402237187736924</v>
      </c>
      <c r="G14" s="42"/>
      <c r="H14" s="40"/>
      <c r="I14" s="45">
        <v>1.8974261786349302</v>
      </c>
      <c r="J14" s="45">
        <v>3.3041345178116924E-2</v>
      </c>
      <c r="K14" s="42"/>
      <c r="L14" s="40"/>
      <c r="M14" s="45">
        <f t="shared" si="0"/>
        <v>-7.0981026699252311E-2</v>
      </c>
      <c r="N14" s="42"/>
      <c r="O14" s="40"/>
      <c r="P14" s="45">
        <v>1.6252859433559763</v>
      </c>
      <c r="Q14" s="45">
        <v>3.3943235330730875E-2</v>
      </c>
      <c r="R14" s="37"/>
      <c r="T14" s="43">
        <f t="shared" ref="T14:T64" si="1">IF(ROUND(I14,1)*ROUND(J14,1)&gt;=0,1,0)</f>
        <v>1</v>
      </c>
      <c r="U14" s="43">
        <f t="shared" ref="U14:U64" si="2">IF(ROUND(P14,1)*ROUND(Q14,1)&gt;=0,1,0)</f>
        <v>1</v>
      </c>
    </row>
    <row r="15" spans="1:21" ht="15" x14ac:dyDescent="0.25">
      <c r="B15" s="9" t="s">
        <v>10</v>
      </c>
      <c r="C15" s="46">
        <v>2.5236989164649919</v>
      </c>
      <c r="D15" s="40"/>
      <c r="E15" s="45">
        <v>-0.25895836627918811</v>
      </c>
      <c r="F15" s="45">
        <v>-1.0355353266662813E-2</v>
      </c>
      <c r="G15" s="42"/>
      <c r="H15" s="40"/>
      <c r="I15" s="45">
        <v>-7.6495646612220298</v>
      </c>
      <c r="J15" s="45">
        <v>-0.22788706485182775</v>
      </c>
      <c r="K15" s="42"/>
      <c r="L15" s="40"/>
      <c r="M15" s="45">
        <f t="shared" si="0"/>
        <v>-0.21753171158516493</v>
      </c>
      <c r="N15" s="42"/>
      <c r="O15" s="40"/>
      <c r="P15" s="45">
        <v>-3.9774910663596899</v>
      </c>
      <c r="Q15" s="45">
        <v>-0.11205834470325395</v>
      </c>
      <c r="R15" s="37"/>
      <c r="T15" s="43">
        <f t="shared" si="1"/>
        <v>1</v>
      </c>
      <c r="U15" s="43">
        <f t="shared" si="2"/>
        <v>1</v>
      </c>
    </row>
    <row r="16" spans="1:21" ht="15" x14ac:dyDescent="0.25">
      <c r="B16" s="9" t="s">
        <v>11</v>
      </c>
      <c r="C16" s="46">
        <v>1.6484750663163052</v>
      </c>
      <c r="D16" s="40"/>
      <c r="E16" s="45">
        <v>19.67644238029456</v>
      </c>
      <c r="F16" s="45">
        <v>0.33763003809290232</v>
      </c>
      <c r="G16" s="42"/>
      <c r="H16" s="40"/>
      <c r="I16" s="45">
        <v>-1.3138690179604993</v>
      </c>
      <c r="J16" s="45">
        <v>-2.5984760967110807E-2</v>
      </c>
      <c r="K16" s="42"/>
      <c r="L16" s="40"/>
      <c r="M16" s="45">
        <f t="shared" si="0"/>
        <v>-0.36361479906001315</v>
      </c>
      <c r="N16" s="42"/>
      <c r="O16" s="40"/>
      <c r="P16" s="45">
        <v>8.8662094477516433</v>
      </c>
      <c r="Q16" s="45">
        <v>0.15780241832455957</v>
      </c>
      <c r="R16" s="37"/>
      <c r="T16" s="43">
        <f t="shared" si="1"/>
        <v>1</v>
      </c>
      <c r="U16" s="43">
        <f t="shared" si="2"/>
        <v>1</v>
      </c>
    </row>
    <row r="17" spans="2:21" ht="15" x14ac:dyDescent="0.25">
      <c r="B17" s="9" t="s">
        <v>12</v>
      </c>
      <c r="C17" s="46">
        <v>2.770605870728919</v>
      </c>
      <c r="D17" s="40"/>
      <c r="E17" s="45">
        <v>39.241637709080862</v>
      </c>
      <c r="F17" s="45">
        <v>1.2711660628276384</v>
      </c>
      <c r="G17" s="42"/>
      <c r="H17" s="40"/>
      <c r="I17" s="45">
        <v>41.379461113194907</v>
      </c>
      <c r="J17" s="45">
        <v>1.1420172027987257</v>
      </c>
      <c r="K17" s="42"/>
      <c r="L17" s="40"/>
      <c r="M17" s="45">
        <f t="shared" si="0"/>
        <v>-0.12914886002891279</v>
      </c>
      <c r="N17" s="42"/>
      <c r="O17" s="40"/>
      <c r="P17" s="45">
        <v>42.129356517316609</v>
      </c>
      <c r="Q17" s="45">
        <v>1.2919450819967082</v>
      </c>
      <c r="R17" s="37"/>
      <c r="T17" s="43">
        <f t="shared" si="1"/>
        <v>1</v>
      </c>
      <c r="U17" s="43">
        <f t="shared" si="2"/>
        <v>1</v>
      </c>
    </row>
    <row r="18" spans="2:21" ht="15" x14ac:dyDescent="0.25">
      <c r="B18" s="9" t="s">
        <v>13</v>
      </c>
      <c r="C18" s="46">
        <v>0.84632042514763539</v>
      </c>
      <c r="D18" s="40"/>
      <c r="E18" s="45">
        <v>-19.002795167363516</v>
      </c>
      <c r="F18" s="45">
        <v>-0.15177381565256462</v>
      </c>
      <c r="G18" s="42"/>
      <c r="H18" s="40"/>
      <c r="I18" s="45">
        <v>1.8921435030646876</v>
      </c>
      <c r="J18" s="45">
        <v>1.138544102939463E-2</v>
      </c>
      <c r="K18" s="42"/>
      <c r="L18" s="40"/>
      <c r="M18" s="45">
        <f t="shared" si="0"/>
        <v>0.16315925668195924</v>
      </c>
      <c r="N18" s="42"/>
      <c r="O18" s="40"/>
      <c r="P18" s="45">
        <v>-9.342332070330599</v>
      </c>
      <c r="Q18" s="45">
        <v>-6.5936665152364321E-2</v>
      </c>
      <c r="R18" s="37"/>
      <c r="T18" s="43">
        <f t="shared" si="1"/>
        <v>1</v>
      </c>
      <c r="U18" s="43">
        <f t="shared" si="2"/>
        <v>1</v>
      </c>
    </row>
    <row r="19" spans="2:21" ht="15" x14ac:dyDescent="0.25">
      <c r="B19" s="9" t="s">
        <v>14</v>
      </c>
      <c r="C19" s="46">
        <v>2.412900982284607</v>
      </c>
      <c r="D19" s="40"/>
      <c r="E19" s="45">
        <v>11.795100418661349</v>
      </c>
      <c r="F19" s="45">
        <v>0.31538191244820796</v>
      </c>
      <c r="G19" s="42"/>
      <c r="H19" s="40"/>
      <c r="I19" s="45">
        <v>4.950104622031688</v>
      </c>
      <c r="J19" s="45">
        <v>0.12779488354198373</v>
      </c>
      <c r="K19" s="42"/>
      <c r="L19" s="40"/>
      <c r="M19" s="45">
        <f t="shared" si="0"/>
        <v>-0.18758702890622422</v>
      </c>
      <c r="N19" s="42"/>
      <c r="O19" s="40"/>
      <c r="P19" s="45">
        <v>7.3047683423178285</v>
      </c>
      <c r="Q19" s="45">
        <v>0.19249495440347442</v>
      </c>
      <c r="R19" s="37"/>
      <c r="T19" s="43">
        <f t="shared" si="1"/>
        <v>1</v>
      </c>
      <c r="U19" s="43">
        <f t="shared" si="2"/>
        <v>1</v>
      </c>
    </row>
    <row r="20" spans="2:21" ht="15" x14ac:dyDescent="0.25">
      <c r="B20" s="9" t="s">
        <v>15</v>
      </c>
      <c r="C20" s="46">
        <v>0.460593126811492</v>
      </c>
      <c r="D20" s="40"/>
      <c r="E20" s="45">
        <v>8.9087208272799785</v>
      </c>
      <c r="F20" s="45">
        <v>3.2502698527240401E-2</v>
      </c>
      <c r="G20" s="42"/>
      <c r="H20" s="40"/>
      <c r="I20" s="45">
        <v>-55.465303174719423</v>
      </c>
      <c r="J20" s="45">
        <v>-0.31064367349894273</v>
      </c>
      <c r="K20" s="42"/>
      <c r="L20" s="40"/>
      <c r="M20" s="45">
        <f t="shared" si="0"/>
        <v>-0.34314637202618314</v>
      </c>
      <c r="N20" s="42"/>
      <c r="O20" s="40"/>
      <c r="P20" s="45">
        <v>-23.625249050947019</v>
      </c>
      <c r="Q20" s="45">
        <v>-0.11643285027196622</v>
      </c>
      <c r="R20" s="37"/>
      <c r="T20" s="43">
        <f t="shared" si="1"/>
        <v>1</v>
      </c>
      <c r="U20" s="43">
        <f t="shared" si="2"/>
        <v>1</v>
      </c>
    </row>
    <row r="21" spans="2:21" ht="15" x14ac:dyDescent="0.25">
      <c r="B21" s="9" t="s">
        <v>16</v>
      </c>
      <c r="C21" s="46">
        <v>1.1788225540348269</v>
      </c>
      <c r="D21" s="40"/>
      <c r="E21" s="45">
        <v>7.5826363342240484</v>
      </c>
      <c r="F21" s="45">
        <v>9.7592669739991353E-2</v>
      </c>
      <c r="G21" s="42"/>
      <c r="H21" s="40"/>
      <c r="I21" s="45">
        <v>17.368897855736094</v>
      </c>
      <c r="J21" s="45">
        <v>0.1948365253046683</v>
      </c>
      <c r="K21" s="42"/>
      <c r="L21" s="40"/>
      <c r="M21" s="45">
        <f t="shared" si="0"/>
        <v>9.7243855564676948E-2</v>
      </c>
      <c r="N21" s="42"/>
      <c r="O21" s="40"/>
      <c r="P21" s="45">
        <v>-4.6451884761491584</v>
      </c>
      <c r="Q21" s="45">
        <v>-5.7747150445941281E-2</v>
      </c>
      <c r="R21" s="37"/>
      <c r="T21" s="43">
        <f t="shared" si="1"/>
        <v>1</v>
      </c>
      <c r="U21" s="43">
        <f t="shared" si="2"/>
        <v>1</v>
      </c>
    </row>
    <row r="22" spans="2:21" ht="15" x14ac:dyDescent="0.25">
      <c r="B22" s="9" t="s">
        <v>17</v>
      </c>
      <c r="C22" s="46">
        <v>2.2054428628088174</v>
      </c>
      <c r="D22" s="40"/>
      <c r="E22" s="45">
        <v>12.82385339737921</v>
      </c>
      <c r="F22" s="45">
        <v>0.19276297144006554</v>
      </c>
      <c r="G22" s="42"/>
      <c r="H22" s="40"/>
      <c r="I22" s="45">
        <v>-28.482129398840144</v>
      </c>
      <c r="J22" s="45">
        <v>-0.43383750273942018</v>
      </c>
      <c r="K22" s="42"/>
      <c r="L22" s="40"/>
      <c r="M22" s="45">
        <f t="shared" si="0"/>
        <v>-0.62660047417948572</v>
      </c>
      <c r="N22" s="42"/>
      <c r="O22" s="40"/>
      <c r="P22" s="45">
        <v>-8.2733076206698399</v>
      </c>
      <c r="Q22" s="45">
        <v>-0.13245905880746092</v>
      </c>
      <c r="R22" s="37"/>
      <c r="T22" s="43">
        <f t="shared" si="1"/>
        <v>1</v>
      </c>
      <c r="U22" s="43">
        <f t="shared" si="2"/>
        <v>1</v>
      </c>
    </row>
    <row r="23" spans="2:21" ht="15" x14ac:dyDescent="0.25">
      <c r="B23" s="9" t="s">
        <v>18</v>
      </c>
      <c r="C23" s="46">
        <v>0.787813704718341</v>
      </c>
      <c r="D23" s="40"/>
      <c r="E23" s="45">
        <v>37.814779366697479</v>
      </c>
      <c r="F23" s="45">
        <v>0.28555353243001397</v>
      </c>
      <c r="G23" s="42"/>
      <c r="H23" s="40"/>
      <c r="I23" s="45">
        <v>-42.829715783643543</v>
      </c>
      <c r="J23" s="45">
        <v>-0.32819556614508222</v>
      </c>
      <c r="K23" s="42"/>
      <c r="L23" s="40"/>
      <c r="M23" s="45">
        <f t="shared" si="0"/>
        <v>-0.61374909857509619</v>
      </c>
      <c r="N23" s="42"/>
      <c r="O23" s="40"/>
      <c r="P23" s="45">
        <v>-1.5259803311667497</v>
      </c>
      <c r="Q23" s="45">
        <v>-1.1873258737651647E-2</v>
      </c>
      <c r="R23" s="37"/>
      <c r="T23" s="43">
        <f t="shared" si="1"/>
        <v>1</v>
      </c>
      <c r="U23" s="43">
        <f t="shared" si="2"/>
        <v>1</v>
      </c>
    </row>
    <row r="24" spans="2:21" ht="15" x14ac:dyDescent="0.25">
      <c r="B24" s="9" t="s">
        <v>19</v>
      </c>
      <c r="C24" s="46">
        <v>2.6758268534519223</v>
      </c>
      <c r="D24" s="40"/>
      <c r="E24" s="45">
        <v>7.7512153545405909</v>
      </c>
      <c r="F24" s="45">
        <v>0.22461162818662508</v>
      </c>
      <c r="G24" s="42"/>
      <c r="H24" s="40"/>
      <c r="I24" s="45">
        <v>-47.393156846331728</v>
      </c>
      <c r="J24" s="45">
        <v>-1.3761925047731967</v>
      </c>
      <c r="K24" s="42"/>
      <c r="L24" s="40"/>
      <c r="M24" s="45">
        <f t="shared" si="0"/>
        <v>-1.6008041329598217</v>
      </c>
      <c r="N24" s="42"/>
      <c r="O24" s="40"/>
      <c r="P24" s="45">
        <v>-12.734569816911716</v>
      </c>
      <c r="Q24" s="45">
        <v>-0.37941998530383259</v>
      </c>
      <c r="R24" s="37"/>
      <c r="T24" s="43">
        <f t="shared" si="1"/>
        <v>1</v>
      </c>
      <c r="U24" s="43">
        <f t="shared" si="2"/>
        <v>1</v>
      </c>
    </row>
    <row r="25" spans="2:21" ht="15" x14ac:dyDescent="0.25">
      <c r="B25" s="9" t="s">
        <v>20</v>
      </c>
      <c r="C25" s="46">
        <v>1.9361093647068142</v>
      </c>
      <c r="D25" s="40"/>
      <c r="E25" s="45">
        <v>-3.1154011508647272E-3</v>
      </c>
      <c r="F25" s="45">
        <v>-2.8490087351832716E-3</v>
      </c>
      <c r="G25" s="42"/>
      <c r="H25" s="40"/>
      <c r="I25" s="45">
        <v>-23.789303487495744</v>
      </c>
      <c r="J25" s="45">
        <v>-0.53640833010735256</v>
      </c>
      <c r="K25" s="42"/>
      <c r="L25" s="40"/>
      <c r="M25" s="45">
        <f t="shared" si="0"/>
        <v>-0.53355932137216933</v>
      </c>
      <c r="N25" s="42"/>
      <c r="O25" s="40"/>
      <c r="P25" s="45">
        <v>-9.7915387397220286</v>
      </c>
      <c r="Q25" s="45">
        <v>-0.22593221740130207</v>
      </c>
      <c r="R25" s="37"/>
      <c r="T25" s="43">
        <f t="shared" si="1"/>
        <v>1</v>
      </c>
      <c r="U25" s="43">
        <f t="shared" si="2"/>
        <v>1</v>
      </c>
    </row>
    <row r="26" spans="2:21" ht="15" x14ac:dyDescent="0.25">
      <c r="B26" s="38" t="s">
        <v>21</v>
      </c>
      <c r="C26" s="39">
        <v>13.372969589925804</v>
      </c>
      <c r="D26" s="40"/>
      <c r="E26" s="41">
        <v>-5.1041705700395141</v>
      </c>
      <c r="F26" s="41">
        <v>-0.86482223500591671</v>
      </c>
      <c r="G26" s="42"/>
      <c r="H26" s="40"/>
      <c r="I26" s="41">
        <v>-57.656585767101021</v>
      </c>
      <c r="J26" s="41">
        <v>-9.7330559341108547</v>
      </c>
      <c r="K26" s="42"/>
      <c r="L26" s="40"/>
      <c r="M26" s="41">
        <f t="shared" si="0"/>
        <v>-8.8682336991049375</v>
      </c>
      <c r="N26" s="42"/>
      <c r="O26" s="40"/>
      <c r="P26" s="41">
        <v>-22.901578047372425</v>
      </c>
      <c r="Q26" s="41">
        <v>-3.7300149918075114</v>
      </c>
      <c r="R26" s="37"/>
      <c r="T26" s="43">
        <f t="shared" si="1"/>
        <v>1</v>
      </c>
      <c r="U26" s="43">
        <f t="shared" si="2"/>
        <v>1</v>
      </c>
    </row>
    <row r="27" spans="2:21" ht="15" x14ac:dyDescent="0.25">
      <c r="B27" s="9" t="s">
        <v>22</v>
      </c>
      <c r="C27" s="46">
        <v>2.6816891660089701</v>
      </c>
      <c r="D27" s="40"/>
      <c r="E27" s="45">
        <v>-8.3030632214149165</v>
      </c>
      <c r="F27" s="45">
        <v>-0.32589913622906908</v>
      </c>
      <c r="G27" s="42"/>
      <c r="H27" s="40"/>
      <c r="I27" s="45">
        <v>-52.628917613742601</v>
      </c>
      <c r="J27" s="45">
        <v>-1.9533243011690986</v>
      </c>
      <c r="K27" s="42"/>
      <c r="L27" s="40"/>
      <c r="M27" s="45">
        <f t="shared" si="0"/>
        <v>-1.6274251649400295</v>
      </c>
      <c r="N27" s="42"/>
      <c r="O27" s="40"/>
      <c r="P27" s="45">
        <v>-24.982644970373329</v>
      </c>
      <c r="Q27" s="45">
        <v>-0.94284629840106493</v>
      </c>
      <c r="R27" s="37"/>
      <c r="T27" s="43">
        <f t="shared" si="1"/>
        <v>1</v>
      </c>
      <c r="U27" s="43">
        <f t="shared" si="2"/>
        <v>1</v>
      </c>
    </row>
    <row r="28" spans="2:21" ht="15" x14ac:dyDescent="0.25">
      <c r="B28" s="9" t="s">
        <v>23</v>
      </c>
      <c r="C28" s="46">
        <v>1.1974091167188197</v>
      </c>
      <c r="D28" s="40"/>
      <c r="E28" s="45">
        <v>-3.362725859355038</v>
      </c>
      <c r="F28" s="45">
        <v>-7.9959286914445232E-2</v>
      </c>
      <c r="G28" s="42"/>
      <c r="H28" s="40"/>
      <c r="I28" s="45">
        <v>-58.205795616290196</v>
      </c>
      <c r="J28" s="45">
        <v>-1.3836590443269225</v>
      </c>
      <c r="K28" s="42"/>
      <c r="L28" s="40"/>
      <c r="M28" s="45">
        <f t="shared" si="0"/>
        <v>-1.3036997574124773</v>
      </c>
      <c r="N28" s="42"/>
      <c r="O28" s="40"/>
      <c r="P28" s="45">
        <v>-21.951244273247639</v>
      </c>
      <c r="Q28" s="45">
        <v>-0.49090469266325576</v>
      </c>
      <c r="R28" s="37"/>
      <c r="T28" s="43">
        <f t="shared" si="1"/>
        <v>1</v>
      </c>
      <c r="U28" s="43">
        <f t="shared" si="2"/>
        <v>1</v>
      </c>
    </row>
    <row r="29" spans="2:21" ht="15" x14ac:dyDescent="0.25">
      <c r="B29" s="9" t="s">
        <v>24</v>
      </c>
      <c r="C29" s="46">
        <v>0.23575799765914451</v>
      </c>
      <c r="D29" s="40"/>
      <c r="E29" s="45">
        <v>-1.9766608357932398</v>
      </c>
      <c r="F29" s="45">
        <v>-6.8420575119886636E-3</v>
      </c>
      <c r="G29" s="42"/>
      <c r="H29" s="40"/>
      <c r="I29" s="45">
        <v>-69.755180265394301</v>
      </c>
      <c r="J29" s="45">
        <v>-0.22019512053811272</v>
      </c>
      <c r="K29" s="42"/>
      <c r="L29" s="40"/>
      <c r="M29" s="45">
        <f t="shared" si="0"/>
        <v>-0.21335306302612406</v>
      </c>
      <c r="N29" s="42"/>
      <c r="O29" s="40"/>
      <c r="P29" s="45">
        <v>-32.509012415826618</v>
      </c>
      <c r="Q29" s="45">
        <v>-9.9190945951056708E-2</v>
      </c>
      <c r="R29" s="37"/>
      <c r="T29" s="43">
        <f t="shared" si="1"/>
        <v>1</v>
      </c>
      <c r="U29" s="43">
        <f t="shared" si="2"/>
        <v>1</v>
      </c>
    </row>
    <row r="30" spans="2:21" ht="15" x14ac:dyDescent="0.25">
      <c r="B30" s="9" t="s">
        <v>25</v>
      </c>
      <c r="C30" s="46">
        <v>0.92685594093928503</v>
      </c>
      <c r="D30" s="40"/>
      <c r="E30" s="45">
        <v>-30.895787943665326</v>
      </c>
      <c r="F30" s="45">
        <v>-0.18339495935887073</v>
      </c>
      <c r="G30" s="42"/>
      <c r="H30" s="40"/>
      <c r="I30" s="45">
        <v>-65.638485787637777</v>
      </c>
      <c r="J30" s="45">
        <v>-0.40081594614531629</v>
      </c>
      <c r="K30" s="42"/>
      <c r="L30" s="40"/>
      <c r="M30" s="45">
        <f t="shared" si="0"/>
        <v>-0.21742098678644556</v>
      </c>
      <c r="N30" s="42"/>
      <c r="O30" s="40"/>
      <c r="P30" s="45">
        <v>-41.265729899001947</v>
      </c>
      <c r="Q30" s="45">
        <v>-0.19168828794495896</v>
      </c>
      <c r="R30" s="37"/>
      <c r="T30" s="43">
        <f t="shared" si="1"/>
        <v>1</v>
      </c>
      <c r="U30" s="43">
        <f t="shared" si="2"/>
        <v>1</v>
      </c>
    </row>
    <row r="31" spans="2:21" ht="15" x14ac:dyDescent="0.25">
      <c r="B31" s="9" t="s">
        <v>26</v>
      </c>
      <c r="C31" s="46">
        <v>5.8873077556940299</v>
      </c>
      <c r="D31" s="40"/>
      <c r="E31" s="45">
        <v>-8.6539067855675711</v>
      </c>
      <c r="F31" s="45">
        <v>-0.63722511633331214</v>
      </c>
      <c r="G31" s="42"/>
      <c r="H31" s="40"/>
      <c r="I31" s="45">
        <v>-64.766986890312808</v>
      </c>
      <c r="J31" s="45">
        <v>-5.0388510241015583</v>
      </c>
      <c r="K31" s="42"/>
      <c r="L31" s="40"/>
      <c r="M31" s="45">
        <f t="shared" si="0"/>
        <v>-4.4016259077682465</v>
      </c>
      <c r="N31" s="42"/>
      <c r="O31" s="40"/>
      <c r="P31" s="45">
        <v>-26.398214765296444</v>
      </c>
      <c r="Q31" s="45">
        <v>-1.9477986230217719</v>
      </c>
      <c r="R31" s="37"/>
      <c r="T31" s="43">
        <f t="shared" si="1"/>
        <v>1</v>
      </c>
      <c r="U31" s="43">
        <f t="shared" si="2"/>
        <v>1</v>
      </c>
    </row>
    <row r="32" spans="2:21" ht="15" x14ac:dyDescent="0.25">
      <c r="B32" s="9" t="s">
        <v>27</v>
      </c>
      <c r="C32" s="46">
        <v>0.69922686482037832</v>
      </c>
      <c r="D32" s="40"/>
      <c r="E32" s="45">
        <v>-6.8129452968460242</v>
      </c>
      <c r="F32" s="45">
        <v>-6.6172263606387949E-2</v>
      </c>
      <c r="G32" s="42"/>
      <c r="H32" s="40"/>
      <c r="I32" s="45">
        <v>-45.214060906949037</v>
      </c>
      <c r="J32" s="45">
        <v>-0.41792165390560732</v>
      </c>
      <c r="K32" s="42"/>
      <c r="L32" s="40"/>
      <c r="M32" s="45">
        <f t="shared" si="0"/>
        <v>-0.35174939029921937</v>
      </c>
      <c r="N32" s="42"/>
      <c r="O32" s="40"/>
      <c r="P32" s="45">
        <v>-17.194235805142682</v>
      </c>
      <c r="Q32" s="45">
        <v>-0.16755402201129641</v>
      </c>
      <c r="R32" s="37"/>
      <c r="T32" s="43">
        <f t="shared" si="1"/>
        <v>1</v>
      </c>
      <c r="U32" s="43">
        <f t="shared" si="2"/>
        <v>1</v>
      </c>
    </row>
    <row r="33" spans="2:21" ht="15" x14ac:dyDescent="0.25">
      <c r="B33" s="9" t="s">
        <v>28</v>
      </c>
      <c r="C33" s="46">
        <v>1.7447227480851752</v>
      </c>
      <c r="D33" s="40"/>
      <c r="E33" s="45">
        <v>34.996013302774315</v>
      </c>
      <c r="F33" s="45">
        <v>0.43467058494815691</v>
      </c>
      <c r="G33" s="42"/>
      <c r="H33" s="40"/>
      <c r="I33" s="45">
        <v>-27.365252983398136</v>
      </c>
      <c r="J33" s="45">
        <v>-0.31828884392423917</v>
      </c>
      <c r="K33" s="42"/>
      <c r="L33" s="40"/>
      <c r="M33" s="45">
        <f t="shared" si="0"/>
        <v>-0.75295942887239609</v>
      </c>
      <c r="N33" s="42"/>
      <c r="O33" s="40"/>
      <c r="P33" s="45">
        <v>9.4959107461230872</v>
      </c>
      <c r="Q33" s="45">
        <v>0.10996787818589353</v>
      </c>
      <c r="R33" s="37"/>
      <c r="T33" s="43">
        <f t="shared" si="1"/>
        <v>1</v>
      </c>
      <c r="U33" s="43">
        <f t="shared" si="2"/>
        <v>1</v>
      </c>
    </row>
    <row r="34" spans="2:21" ht="15" x14ac:dyDescent="0.25">
      <c r="B34" s="38" t="s">
        <v>29</v>
      </c>
      <c r="C34" s="39">
        <v>7.4747119367953534</v>
      </c>
      <c r="D34" s="40"/>
      <c r="E34" s="41">
        <v>-6.888401594594697</v>
      </c>
      <c r="F34" s="41">
        <v>-0.49161093767512443</v>
      </c>
      <c r="G34" s="42"/>
      <c r="H34" s="40"/>
      <c r="I34" s="41">
        <v>-11.516632770182937</v>
      </c>
      <c r="J34" s="41">
        <v>-0.7085332874592537</v>
      </c>
      <c r="K34" s="42"/>
      <c r="L34" s="40"/>
      <c r="M34" s="41">
        <f t="shared" si="0"/>
        <v>-0.21692234978412928</v>
      </c>
      <c r="N34" s="42"/>
      <c r="O34" s="40"/>
      <c r="P34" s="41">
        <v>-2.6989371665727191</v>
      </c>
      <c r="Q34" s="41">
        <v>-0.1839371183671088</v>
      </c>
      <c r="R34" s="37"/>
      <c r="T34" s="43">
        <f t="shared" si="1"/>
        <v>1</v>
      </c>
      <c r="U34" s="43">
        <f t="shared" si="2"/>
        <v>1</v>
      </c>
    </row>
    <row r="35" spans="2:21" ht="15" x14ac:dyDescent="0.25">
      <c r="B35" s="9" t="s">
        <v>30</v>
      </c>
      <c r="C35" s="46">
        <v>1.4980392930042674</v>
      </c>
      <c r="D35" s="40"/>
      <c r="E35" s="45">
        <v>-14.456089405313008</v>
      </c>
      <c r="F35" s="45">
        <v>-0.33189619484930211</v>
      </c>
      <c r="G35" s="42"/>
      <c r="H35" s="40"/>
      <c r="I35" s="45">
        <v>-6.3180076549158741</v>
      </c>
      <c r="J35" s="45">
        <v>-0.13853164374980012</v>
      </c>
      <c r="K35" s="42"/>
      <c r="L35" s="40"/>
      <c r="M35" s="45">
        <f t="shared" si="0"/>
        <v>0.19336455109950199</v>
      </c>
      <c r="N35" s="42"/>
      <c r="O35" s="40"/>
      <c r="P35" s="45">
        <v>-12.761032377707309</v>
      </c>
      <c r="Q35" s="45">
        <v>-0.28816620313706004</v>
      </c>
      <c r="R35" s="37"/>
      <c r="T35" s="43">
        <f t="shared" si="1"/>
        <v>1</v>
      </c>
      <c r="U35" s="43">
        <f t="shared" si="2"/>
        <v>1</v>
      </c>
    </row>
    <row r="36" spans="2:21" ht="15" x14ac:dyDescent="0.25">
      <c r="B36" s="9" t="s">
        <v>31</v>
      </c>
      <c r="C36" s="46">
        <v>5.9766726437910869</v>
      </c>
      <c r="D36" s="40"/>
      <c r="E36" s="45">
        <v>-3.2477967059443245</v>
      </c>
      <c r="F36" s="45">
        <v>-0.15971474282582229</v>
      </c>
      <c r="G36" s="42"/>
      <c r="H36" s="40"/>
      <c r="I36" s="45">
        <v>-14.368531062184559</v>
      </c>
      <c r="J36" s="45">
        <v>-0.57000164370945361</v>
      </c>
      <c r="K36" s="42"/>
      <c r="L36" s="40"/>
      <c r="M36" s="45">
        <f t="shared" si="0"/>
        <v>-0.41028690088363129</v>
      </c>
      <c r="N36" s="42"/>
      <c r="O36" s="40"/>
      <c r="P36" s="45">
        <v>2.2493099723399013</v>
      </c>
      <c r="Q36" s="45">
        <v>0.10422908476995124</v>
      </c>
      <c r="R36" s="37"/>
      <c r="T36" s="43">
        <f t="shared" si="1"/>
        <v>1</v>
      </c>
      <c r="U36" s="43">
        <f t="shared" si="2"/>
        <v>1</v>
      </c>
    </row>
    <row r="37" spans="2:21" ht="15" x14ac:dyDescent="0.25">
      <c r="B37" s="38" t="s">
        <v>32</v>
      </c>
      <c r="C37" s="39">
        <v>8.3505044332213387</v>
      </c>
      <c r="D37" s="40"/>
      <c r="E37" s="41">
        <v>-6.8928863454083995</v>
      </c>
      <c r="F37" s="41">
        <v>-0.52034894024105338</v>
      </c>
      <c r="G37" s="42"/>
      <c r="H37" s="40"/>
      <c r="I37" s="41">
        <v>-24.646852708129217</v>
      </c>
      <c r="J37" s="41">
        <v>-1.7589154090374723</v>
      </c>
      <c r="K37" s="42"/>
      <c r="L37" s="40"/>
      <c r="M37" s="41">
        <f t="shared" si="0"/>
        <v>-1.2385664687964191</v>
      </c>
      <c r="N37" s="42"/>
      <c r="O37" s="40"/>
      <c r="P37" s="41">
        <v>-14.625958929938804</v>
      </c>
      <c r="Q37" s="41">
        <v>-1.1134245436526606</v>
      </c>
      <c r="R37" s="37"/>
      <c r="T37" s="43">
        <f t="shared" si="1"/>
        <v>1</v>
      </c>
      <c r="U37" s="43">
        <f t="shared" si="2"/>
        <v>1</v>
      </c>
    </row>
    <row r="38" spans="2:21" ht="15" x14ac:dyDescent="0.25">
      <c r="B38" s="9" t="s">
        <v>33</v>
      </c>
      <c r="C38" s="46">
        <v>0.22201414133638236</v>
      </c>
      <c r="D38" s="40"/>
      <c r="E38" s="45">
        <v>-78.743137457434045</v>
      </c>
      <c r="F38" s="45">
        <v>-0.15121550757624971</v>
      </c>
      <c r="G38" s="42"/>
      <c r="H38" s="40"/>
      <c r="I38" s="45">
        <v>-40.328838974786066</v>
      </c>
      <c r="J38" s="45">
        <v>-9.1862085720883224E-2</v>
      </c>
      <c r="K38" s="42"/>
      <c r="L38" s="40"/>
      <c r="M38" s="45">
        <f t="shared" si="0"/>
        <v>5.9353421855366489E-2</v>
      </c>
      <c r="N38" s="42"/>
      <c r="O38" s="40"/>
      <c r="P38" s="45">
        <v>-40.889901023287166</v>
      </c>
      <c r="Q38" s="45">
        <v>-8.294648961413198E-2</v>
      </c>
      <c r="R38" s="37"/>
      <c r="T38" s="43">
        <f t="shared" si="1"/>
        <v>1</v>
      </c>
      <c r="U38" s="43">
        <f t="shared" si="2"/>
        <v>1</v>
      </c>
    </row>
    <row r="39" spans="2:21" ht="15" x14ac:dyDescent="0.25">
      <c r="B39" s="9" t="s">
        <v>34</v>
      </c>
      <c r="C39" s="46">
        <v>1.5574821007691739</v>
      </c>
      <c r="D39" s="40"/>
      <c r="E39" s="45">
        <v>52.556502546060386</v>
      </c>
      <c r="F39" s="45">
        <v>0.69724524654238729</v>
      </c>
      <c r="G39" s="42"/>
      <c r="H39" s="40"/>
      <c r="I39" s="45">
        <v>-11.47621256660716</v>
      </c>
      <c r="J39" s="45">
        <v>-0.17399433018823773</v>
      </c>
      <c r="K39" s="42"/>
      <c r="L39" s="40"/>
      <c r="M39" s="45">
        <f t="shared" si="0"/>
        <v>-0.87123957673062502</v>
      </c>
      <c r="N39" s="42"/>
      <c r="O39" s="40"/>
      <c r="P39" s="45">
        <v>16.759039276818498</v>
      </c>
      <c r="Q39" s="45">
        <v>0.25836263978396284</v>
      </c>
      <c r="R39" s="37"/>
      <c r="T39" s="43">
        <f t="shared" si="1"/>
        <v>1</v>
      </c>
      <c r="U39" s="43">
        <f t="shared" si="2"/>
        <v>1</v>
      </c>
    </row>
    <row r="40" spans="2:21" ht="15" x14ac:dyDescent="0.25">
      <c r="B40" s="47" t="s">
        <v>35</v>
      </c>
      <c r="C40" s="46">
        <v>3.4260515368799775</v>
      </c>
      <c r="D40" s="40"/>
      <c r="E40" s="45">
        <v>-16.335376766669867</v>
      </c>
      <c r="F40" s="45">
        <v>-0.50698954882286584</v>
      </c>
      <c r="G40" s="42"/>
      <c r="H40" s="40"/>
      <c r="I40" s="45">
        <v>-22.856631239905738</v>
      </c>
      <c r="J40" s="45">
        <v>-0.72076576707170514</v>
      </c>
      <c r="K40" s="42"/>
      <c r="L40" s="40"/>
      <c r="M40" s="45">
        <f t="shared" si="0"/>
        <v>-0.2137762182488393</v>
      </c>
      <c r="N40" s="42"/>
      <c r="O40" s="40"/>
      <c r="P40" s="45">
        <v>-16.392061408921862</v>
      </c>
      <c r="Q40" s="45">
        <v>-0.50600450563851573</v>
      </c>
      <c r="R40" s="37"/>
      <c r="T40" s="43">
        <f t="shared" si="1"/>
        <v>1</v>
      </c>
      <c r="U40" s="43">
        <f t="shared" si="2"/>
        <v>1</v>
      </c>
    </row>
    <row r="41" spans="2:21" ht="15" x14ac:dyDescent="0.25">
      <c r="B41" s="47" t="s">
        <v>36</v>
      </c>
      <c r="C41" s="46">
        <v>3.144956654235803</v>
      </c>
      <c r="D41" s="40"/>
      <c r="E41" s="45">
        <v>-19.779828650140857</v>
      </c>
      <c r="F41" s="45">
        <v>-0.55938913038432514</v>
      </c>
      <c r="G41" s="42"/>
      <c r="H41" s="40"/>
      <c r="I41" s="45">
        <v>-34.424076642313509</v>
      </c>
      <c r="J41" s="45">
        <v>-0.77229322605664608</v>
      </c>
      <c r="K41" s="42"/>
      <c r="L41" s="40"/>
      <c r="M41" s="45">
        <f t="shared" si="0"/>
        <v>-0.21290409567232094</v>
      </c>
      <c r="N41" s="42"/>
      <c r="O41" s="40"/>
      <c r="P41" s="45">
        <v>-28.09017023785762</v>
      </c>
      <c r="Q41" s="45">
        <v>-0.78283618818397571</v>
      </c>
      <c r="R41" s="37"/>
      <c r="T41" s="43">
        <f t="shared" si="1"/>
        <v>1</v>
      </c>
      <c r="U41" s="43">
        <f t="shared" si="2"/>
        <v>1</v>
      </c>
    </row>
    <row r="42" spans="2:21" ht="15" x14ac:dyDescent="0.25">
      <c r="B42" s="38" t="s">
        <v>37</v>
      </c>
      <c r="C42" s="39">
        <v>17.212417605887868</v>
      </c>
      <c r="D42" s="40"/>
      <c r="E42" s="41">
        <v>-1.429541133981985</v>
      </c>
      <c r="F42" s="41">
        <v>-0.29441580768932485</v>
      </c>
      <c r="G42" s="42"/>
      <c r="H42" s="40"/>
      <c r="I42" s="41">
        <v>-25.502500956462441</v>
      </c>
      <c r="J42" s="41">
        <v>-4.8214539733478832</v>
      </c>
      <c r="K42" s="42"/>
      <c r="L42" s="40"/>
      <c r="M42" s="41">
        <f t="shared" si="0"/>
        <v>-4.5270381656585581</v>
      </c>
      <c r="N42" s="42"/>
      <c r="O42" s="40"/>
      <c r="P42" s="41">
        <v>-9.1964624987137142</v>
      </c>
      <c r="Q42" s="41">
        <v>-1.7347043138268488</v>
      </c>
      <c r="R42" s="37"/>
      <c r="T42" s="43">
        <f t="shared" si="1"/>
        <v>1</v>
      </c>
      <c r="U42" s="43">
        <f t="shared" si="2"/>
        <v>1</v>
      </c>
    </row>
    <row r="43" spans="2:21" ht="15" x14ac:dyDescent="0.25">
      <c r="B43" s="9" t="s">
        <v>38</v>
      </c>
      <c r="C43" s="46">
        <v>0.97368887782025482</v>
      </c>
      <c r="D43" s="40"/>
      <c r="E43" s="45">
        <v>-2.2068277613347504</v>
      </c>
      <c r="F43" s="45">
        <v>-3.2471579782334753E-2</v>
      </c>
      <c r="G43" s="42"/>
      <c r="H43" s="40"/>
      <c r="I43" s="45">
        <v>-12.10068566896301</v>
      </c>
      <c r="J43" s="45">
        <v>-0.18298091883936846</v>
      </c>
      <c r="K43" s="42"/>
      <c r="L43" s="40"/>
      <c r="M43" s="45">
        <f t="shared" si="0"/>
        <v>-0.1505093390570337</v>
      </c>
      <c r="N43" s="42"/>
      <c r="O43" s="40"/>
      <c r="P43" s="45">
        <v>-7.5176904708769854</v>
      </c>
      <c r="Q43" s="45">
        <v>-0.10778563189101484</v>
      </c>
      <c r="R43" s="37"/>
      <c r="T43" s="43">
        <f t="shared" si="1"/>
        <v>1</v>
      </c>
      <c r="U43" s="43">
        <f t="shared" si="2"/>
        <v>1</v>
      </c>
    </row>
    <row r="44" spans="2:21" ht="15" x14ac:dyDescent="0.25">
      <c r="B44" s="9" t="s">
        <v>39</v>
      </c>
      <c r="C44" s="46">
        <v>0.20327519846231024</v>
      </c>
      <c r="D44" s="40"/>
      <c r="E44" s="45">
        <v>24.824259116269062</v>
      </c>
      <c r="F44" s="45">
        <v>6.0489979964592933E-2</v>
      </c>
      <c r="G44" s="42"/>
      <c r="H44" s="40"/>
      <c r="I44" s="45">
        <v>-52.062042762950817</v>
      </c>
      <c r="J44" s="45">
        <v>-0.14120254556330422</v>
      </c>
      <c r="K44" s="42"/>
      <c r="L44" s="40"/>
      <c r="M44" s="45">
        <f t="shared" si="0"/>
        <v>-0.20169252552789715</v>
      </c>
      <c r="N44" s="42"/>
      <c r="O44" s="40"/>
      <c r="P44" s="45">
        <v>-10.038820442454124</v>
      </c>
      <c r="Q44" s="45">
        <v>-2.6519421601699587E-2</v>
      </c>
      <c r="R44" s="37"/>
      <c r="T44" s="43">
        <f t="shared" si="1"/>
        <v>1</v>
      </c>
      <c r="U44" s="43">
        <f t="shared" si="2"/>
        <v>1</v>
      </c>
    </row>
    <row r="45" spans="2:21" ht="15" x14ac:dyDescent="0.25">
      <c r="B45" s="9" t="s">
        <v>40</v>
      </c>
      <c r="C45" s="46">
        <v>1.6290672756820213</v>
      </c>
      <c r="D45" s="40"/>
      <c r="E45" s="45">
        <v>-3.7120516651277455</v>
      </c>
      <c r="F45" s="45">
        <v>-8.0218029558620604E-2</v>
      </c>
      <c r="G45" s="42"/>
      <c r="H45" s="40"/>
      <c r="I45" s="45">
        <v>-22.181573743973587</v>
      </c>
      <c r="J45" s="45">
        <v>-0.49405919853153596</v>
      </c>
      <c r="K45" s="42"/>
      <c r="L45" s="40"/>
      <c r="M45" s="45">
        <f t="shared" si="0"/>
        <v>-0.41384116897291534</v>
      </c>
      <c r="N45" s="42"/>
      <c r="O45" s="40"/>
      <c r="P45" s="45">
        <v>-9.1443523018185715</v>
      </c>
      <c r="Q45" s="45">
        <v>-0.1885428132218987</v>
      </c>
      <c r="R45" s="37"/>
      <c r="T45" s="43">
        <f t="shared" si="1"/>
        <v>1</v>
      </c>
      <c r="U45" s="43">
        <f t="shared" si="2"/>
        <v>1</v>
      </c>
    </row>
    <row r="46" spans="2:21" ht="15" x14ac:dyDescent="0.25">
      <c r="B46" s="9" t="s">
        <v>41</v>
      </c>
      <c r="C46" s="46">
        <v>2.3336583882424859</v>
      </c>
      <c r="D46" s="40"/>
      <c r="E46" s="45">
        <v>9.696658008383622</v>
      </c>
      <c r="F46" s="45">
        <v>0.20896066788795689</v>
      </c>
      <c r="G46" s="42"/>
      <c r="H46" s="40"/>
      <c r="I46" s="45">
        <v>-62.4741457153455</v>
      </c>
      <c r="J46" s="45">
        <v>-1.2767318817767428</v>
      </c>
      <c r="K46" s="42"/>
      <c r="L46" s="40"/>
      <c r="M46" s="45">
        <f t="shared" si="0"/>
        <v>-1.4856925496646998</v>
      </c>
      <c r="N46" s="42"/>
      <c r="O46" s="40"/>
      <c r="P46" s="45">
        <v>-20.267949830955999</v>
      </c>
      <c r="Q46" s="45">
        <v>-0.44628033237625353</v>
      </c>
      <c r="R46" s="37"/>
      <c r="T46" s="43">
        <f t="shared" si="1"/>
        <v>1</v>
      </c>
      <c r="U46" s="43">
        <f t="shared" si="2"/>
        <v>1</v>
      </c>
    </row>
    <row r="47" spans="2:21" ht="15" x14ac:dyDescent="0.25">
      <c r="B47" s="9" t="s">
        <v>42</v>
      </c>
      <c r="C47" s="46">
        <v>3.898530738450968</v>
      </c>
      <c r="D47" s="40"/>
      <c r="E47" s="45">
        <v>-13.136028431156774</v>
      </c>
      <c r="F47" s="45">
        <v>-0.57073003274056777</v>
      </c>
      <c r="G47" s="42"/>
      <c r="H47" s="40"/>
      <c r="I47" s="45">
        <v>-19.671206417460127</v>
      </c>
      <c r="J47" s="45">
        <v>-0.84930904331428358</v>
      </c>
      <c r="K47" s="42"/>
      <c r="L47" s="40"/>
      <c r="M47" s="45">
        <f t="shared" si="0"/>
        <v>-0.27857901057371581</v>
      </c>
      <c r="N47" s="42"/>
      <c r="O47" s="40"/>
      <c r="P47" s="45">
        <v>-5.2239371974960847</v>
      </c>
      <c r="Q47" s="45">
        <v>-0.2144447346576282</v>
      </c>
      <c r="R47" s="37"/>
      <c r="T47" s="43">
        <f t="shared" si="1"/>
        <v>1</v>
      </c>
      <c r="U47" s="43">
        <f t="shared" si="2"/>
        <v>1</v>
      </c>
    </row>
    <row r="48" spans="2:21" ht="15" x14ac:dyDescent="0.25">
      <c r="B48" s="9" t="s">
        <v>43</v>
      </c>
      <c r="C48" s="46">
        <v>1.7763951717020694</v>
      </c>
      <c r="D48" s="40"/>
      <c r="E48" s="45">
        <v>-2.3073927650362407</v>
      </c>
      <c r="F48" s="45">
        <v>-3.8121913737571497E-2</v>
      </c>
      <c r="G48" s="42"/>
      <c r="H48" s="40"/>
      <c r="I48" s="45">
        <v>-40.351583038950608</v>
      </c>
      <c r="J48" s="45">
        <v>-0.60048289333087013</v>
      </c>
      <c r="K48" s="42"/>
      <c r="L48" s="40"/>
      <c r="M48" s="45">
        <f t="shared" si="0"/>
        <v>-0.56236097959329867</v>
      </c>
      <c r="N48" s="42"/>
      <c r="O48" s="40"/>
      <c r="P48" s="45">
        <v>-16.811357024910933</v>
      </c>
      <c r="Q48" s="45">
        <v>-0.25838605940073522</v>
      </c>
      <c r="R48" s="37"/>
      <c r="T48" s="43">
        <f t="shared" si="1"/>
        <v>1</v>
      </c>
      <c r="U48" s="43">
        <f t="shared" si="2"/>
        <v>1</v>
      </c>
    </row>
    <row r="49" spans="2:21" ht="15" x14ac:dyDescent="0.25">
      <c r="B49" s="9" t="s">
        <v>44</v>
      </c>
      <c r="C49" s="46">
        <v>0.53644868438912963</v>
      </c>
      <c r="D49" s="40"/>
      <c r="E49" s="45">
        <v>-9.6924953297711056</v>
      </c>
      <c r="F49" s="45">
        <v>-6.532788637756537E-2</v>
      </c>
      <c r="G49" s="42"/>
      <c r="H49" s="40"/>
      <c r="I49" s="45">
        <v>-59.132083167462156</v>
      </c>
      <c r="J49" s="45">
        <v>-0.4392971735791466</v>
      </c>
      <c r="K49" s="42"/>
      <c r="L49" s="40"/>
      <c r="M49" s="45">
        <f t="shared" si="0"/>
        <v>-0.37396928720158124</v>
      </c>
      <c r="N49" s="42"/>
      <c r="O49" s="40"/>
      <c r="P49" s="45">
        <v>-27.804291868726978</v>
      </c>
      <c r="Q49" s="45">
        <v>-0.1956054976002754</v>
      </c>
      <c r="R49" s="37"/>
      <c r="T49" s="43">
        <f t="shared" si="1"/>
        <v>1</v>
      </c>
      <c r="U49" s="43">
        <f t="shared" si="2"/>
        <v>1</v>
      </c>
    </row>
    <row r="50" spans="2:21" ht="15" x14ac:dyDescent="0.25">
      <c r="B50" s="9" t="s">
        <v>45</v>
      </c>
      <c r="C50" s="46">
        <v>5.1591460488119774</v>
      </c>
      <c r="D50" s="40"/>
      <c r="E50" s="45">
        <v>2.3912827282222651</v>
      </c>
      <c r="F50" s="45">
        <v>0.13031260743799616</v>
      </c>
      <c r="G50" s="42"/>
      <c r="H50" s="40"/>
      <c r="I50" s="45">
        <v>-16.028694990526333</v>
      </c>
      <c r="J50" s="45">
        <v>-0.90573721422803766</v>
      </c>
      <c r="K50" s="42"/>
      <c r="L50" s="40"/>
      <c r="M50" s="45">
        <f t="shared" si="0"/>
        <v>-1.0360498216660339</v>
      </c>
      <c r="N50" s="42"/>
      <c r="O50" s="40"/>
      <c r="P50" s="45">
        <v>-6.0217109379076987</v>
      </c>
      <c r="Q50" s="45">
        <v>-0.35120539225676262</v>
      </c>
      <c r="R50" s="37"/>
      <c r="T50" s="43">
        <f t="shared" si="1"/>
        <v>1</v>
      </c>
      <c r="U50" s="43">
        <f t="shared" si="2"/>
        <v>1</v>
      </c>
    </row>
    <row r="51" spans="2:21" ht="15" x14ac:dyDescent="0.25">
      <c r="B51" s="9" t="s">
        <v>46</v>
      </c>
      <c r="C51" s="46">
        <v>0.702207222326655</v>
      </c>
      <c r="D51" s="40"/>
      <c r="E51" s="45">
        <v>13.449403370394776</v>
      </c>
      <c r="F51" s="45">
        <v>9.2690379216789215E-2</v>
      </c>
      <c r="G51" s="42"/>
      <c r="H51" s="40"/>
      <c r="I51" s="45">
        <v>10.373969757203881</v>
      </c>
      <c r="J51" s="45">
        <v>6.8346895815406206E-2</v>
      </c>
      <c r="K51" s="42"/>
      <c r="L51" s="40"/>
      <c r="M51" s="45">
        <f t="shared" si="0"/>
        <v>-2.4343483401383009E-2</v>
      </c>
      <c r="N51" s="42"/>
      <c r="O51" s="40"/>
      <c r="P51" s="45">
        <v>7.5262677601213568</v>
      </c>
      <c r="Q51" s="45">
        <v>5.4065569179419355E-2</v>
      </c>
      <c r="R51" s="37"/>
      <c r="T51" s="43">
        <f t="shared" si="1"/>
        <v>1</v>
      </c>
      <c r="U51" s="43">
        <f t="shared" si="2"/>
        <v>1</v>
      </c>
    </row>
    <row r="52" spans="2:21" ht="15" x14ac:dyDescent="0.25">
      <c r="B52" s="38" t="s">
        <v>47</v>
      </c>
      <c r="C52" s="39">
        <v>12.097194878808605</v>
      </c>
      <c r="D52" s="40"/>
      <c r="E52" s="41">
        <v>3.3784597407433807</v>
      </c>
      <c r="F52" s="41">
        <v>0.30212445421489065</v>
      </c>
      <c r="G52" s="42"/>
      <c r="H52" s="40"/>
      <c r="I52" s="41">
        <v>-44.948217875356519</v>
      </c>
      <c r="J52" s="41">
        <v>-4.1266928097659488</v>
      </c>
      <c r="K52" s="42"/>
      <c r="L52" s="40"/>
      <c r="M52" s="41">
        <f t="shared" si="0"/>
        <v>-4.4288172639808394</v>
      </c>
      <c r="N52" s="42"/>
      <c r="O52" s="40"/>
      <c r="P52" s="41">
        <v>-13.506366798803569</v>
      </c>
      <c r="Q52" s="41">
        <v>-1.2451089521236915</v>
      </c>
      <c r="R52" s="37"/>
      <c r="T52" s="43">
        <f t="shared" si="1"/>
        <v>1</v>
      </c>
      <c r="U52" s="43">
        <f t="shared" si="2"/>
        <v>1</v>
      </c>
    </row>
    <row r="53" spans="2:21" ht="15" x14ac:dyDescent="0.25">
      <c r="B53" s="9" t="s">
        <v>48</v>
      </c>
      <c r="C53" s="46">
        <v>1.7754141031738624</v>
      </c>
      <c r="D53" s="40"/>
      <c r="E53" s="45">
        <v>2.122538293216607</v>
      </c>
      <c r="F53" s="45">
        <v>1.5569248406521479E-2</v>
      </c>
      <c r="G53" s="42"/>
      <c r="H53" s="40"/>
      <c r="I53" s="45">
        <v>-21.701567683663384</v>
      </c>
      <c r="J53" s="45">
        <v>-0.15006416332666156</v>
      </c>
      <c r="K53" s="42"/>
      <c r="L53" s="40"/>
      <c r="M53" s="45">
        <f t="shared" si="0"/>
        <v>-0.16563341173318305</v>
      </c>
      <c r="N53" s="42"/>
      <c r="O53" s="40"/>
      <c r="P53" s="45">
        <v>-5.6263204383784</v>
      </c>
      <c r="Q53" s="45">
        <v>-4.3260018657592152E-2</v>
      </c>
      <c r="R53" s="37"/>
      <c r="T53" s="43">
        <f t="shared" si="1"/>
        <v>1</v>
      </c>
      <c r="U53" s="43">
        <f t="shared" si="2"/>
        <v>1</v>
      </c>
    </row>
    <row r="54" spans="2:21" ht="15" x14ac:dyDescent="0.25">
      <c r="B54" s="9" t="s">
        <v>49</v>
      </c>
      <c r="C54" s="46">
        <v>5.8743687830595421</v>
      </c>
      <c r="D54" s="40"/>
      <c r="E54" s="45">
        <v>4.2864247138040525</v>
      </c>
      <c r="F54" s="45">
        <v>0.20927420959693799</v>
      </c>
      <c r="G54" s="42"/>
      <c r="H54" s="40"/>
      <c r="I54" s="45">
        <v>-46.749563095146819</v>
      </c>
      <c r="J54" s="45">
        <v>-2.2860616803968989</v>
      </c>
      <c r="K54" s="42"/>
      <c r="L54" s="40"/>
      <c r="M54" s="45">
        <f t="shared" si="0"/>
        <v>-2.4953358899938367</v>
      </c>
      <c r="N54" s="42"/>
      <c r="O54" s="40"/>
      <c r="P54" s="45">
        <v>-12.429640310922949</v>
      </c>
      <c r="Q54" s="45">
        <v>-0.60448970779279065</v>
      </c>
      <c r="R54" s="37"/>
      <c r="T54" s="43">
        <f t="shared" si="1"/>
        <v>1</v>
      </c>
      <c r="U54" s="43">
        <f t="shared" si="2"/>
        <v>1</v>
      </c>
    </row>
    <row r="55" spans="2:21" ht="15" x14ac:dyDescent="0.25">
      <c r="B55" s="9" t="s">
        <v>50</v>
      </c>
      <c r="C55" s="46">
        <v>4.3166390703920854</v>
      </c>
      <c r="D55" s="40"/>
      <c r="E55" s="45">
        <v>2.2687332415833623</v>
      </c>
      <c r="F55" s="45">
        <v>7.1966614773842807E-2</v>
      </c>
      <c r="G55" s="42"/>
      <c r="H55" s="40"/>
      <c r="I55" s="45">
        <v>-47.369790720215008</v>
      </c>
      <c r="J55" s="45">
        <v>-1.6465984030377527</v>
      </c>
      <c r="K55" s="42"/>
      <c r="L55" s="40"/>
      <c r="M55" s="45">
        <f t="shared" si="0"/>
        <v>-1.7185650178115957</v>
      </c>
      <c r="N55" s="42"/>
      <c r="O55" s="40"/>
      <c r="P55" s="45">
        <v>-16.780123842775694</v>
      </c>
      <c r="Q55" s="45">
        <v>-0.5811313460665386</v>
      </c>
      <c r="R55" s="37"/>
      <c r="T55" s="43">
        <f t="shared" si="1"/>
        <v>1</v>
      </c>
      <c r="U55" s="43">
        <f t="shared" si="2"/>
        <v>1</v>
      </c>
    </row>
    <row r="56" spans="2:21" ht="15" x14ac:dyDescent="0.25">
      <c r="B56" s="9" t="s">
        <v>51</v>
      </c>
      <c r="C56" s="46">
        <v>0.13077292218311343</v>
      </c>
      <c r="D56" s="40"/>
      <c r="E56" s="45">
        <v>4.5668013062439883</v>
      </c>
      <c r="F56" s="45">
        <v>5.3143814375883518E-3</v>
      </c>
      <c r="G56" s="42"/>
      <c r="H56" s="40"/>
      <c r="I56" s="45">
        <v>-35.399764909703592</v>
      </c>
      <c r="J56" s="45">
        <v>-4.39685630046351E-2</v>
      </c>
      <c r="K56" s="42"/>
      <c r="L56" s="40"/>
      <c r="M56" s="45">
        <f t="shared" si="0"/>
        <v>-4.9282944442223454E-2</v>
      </c>
      <c r="N56" s="42"/>
      <c r="O56" s="40"/>
      <c r="P56" s="45">
        <v>-13.277336336132535</v>
      </c>
      <c r="Q56" s="45">
        <v>-1.6227879606770301E-2</v>
      </c>
      <c r="R56" s="37"/>
      <c r="T56" s="43">
        <f t="shared" si="1"/>
        <v>1</v>
      </c>
      <c r="U56" s="43">
        <f t="shared" si="2"/>
        <v>1</v>
      </c>
    </row>
    <row r="57" spans="2:21" ht="15" x14ac:dyDescent="0.25">
      <c r="B57" s="38" t="s">
        <v>52</v>
      </c>
      <c r="C57" s="39">
        <v>2.0935031615094317</v>
      </c>
      <c r="D57" s="40"/>
      <c r="E57" s="41">
        <v>10.058118162675811</v>
      </c>
      <c r="F57" s="41">
        <v>0.30954529915407347</v>
      </c>
      <c r="G57" s="42"/>
      <c r="H57" s="40"/>
      <c r="I57" s="41">
        <v>-57.409390127042123</v>
      </c>
      <c r="J57" s="41">
        <v>-2.0684539447406847</v>
      </c>
      <c r="K57" s="42"/>
      <c r="L57" s="40"/>
      <c r="M57" s="41">
        <f t="shared" si="0"/>
        <v>-2.3779992438947581</v>
      </c>
      <c r="N57" s="42"/>
      <c r="O57" s="40"/>
      <c r="P57" s="41">
        <v>-14.684586094259089</v>
      </c>
      <c r="Q57" s="41">
        <v>-0.47191754206863046</v>
      </c>
      <c r="R57" s="37"/>
      <c r="T57" s="43">
        <f t="shared" si="1"/>
        <v>1</v>
      </c>
      <c r="U57" s="43">
        <f t="shared" si="2"/>
        <v>1</v>
      </c>
    </row>
    <row r="58" spans="2:21" ht="15" x14ac:dyDescent="0.25">
      <c r="B58" s="38" t="s">
        <v>53</v>
      </c>
      <c r="C58" s="39">
        <v>12.179857215007077</v>
      </c>
      <c r="D58" s="40"/>
      <c r="E58" s="41">
        <v>-4.5032225895262172</v>
      </c>
      <c r="F58" s="41">
        <v>-0.44096864026011823</v>
      </c>
      <c r="G58" s="42"/>
      <c r="H58" s="40"/>
      <c r="I58" s="41">
        <v>-71.931581584451564</v>
      </c>
      <c r="J58" s="41">
        <v>-7.1593938745045103</v>
      </c>
      <c r="K58" s="42"/>
      <c r="L58" s="40"/>
      <c r="M58" s="41">
        <f t="shared" si="0"/>
        <v>-6.7184252342443918</v>
      </c>
      <c r="N58" s="42"/>
      <c r="O58" s="40"/>
      <c r="P58" s="41">
        <v>-26.889191003643461</v>
      </c>
      <c r="Q58" s="41">
        <v>-2.5273823035718723</v>
      </c>
      <c r="R58" s="37"/>
      <c r="T58" s="43">
        <f t="shared" si="1"/>
        <v>1</v>
      </c>
      <c r="U58" s="43">
        <f t="shared" si="2"/>
        <v>1</v>
      </c>
    </row>
    <row r="59" spans="2:21" ht="15" x14ac:dyDescent="0.25">
      <c r="B59" s="9" t="s">
        <v>54</v>
      </c>
      <c r="C59" s="46">
        <v>7.490554279627279</v>
      </c>
      <c r="D59" s="40"/>
      <c r="E59" s="45">
        <v>2.7426387164497044</v>
      </c>
      <c r="F59" s="45">
        <v>0.14527548449113709</v>
      </c>
      <c r="G59" s="42"/>
      <c r="H59" s="40"/>
      <c r="I59" s="45">
        <v>-72.171761925486081</v>
      </c>
      <c r="J59" s="45">
        <v>-4.272747384455192</v>
      </c>
      <c r="K59" s="42"/>
      <c r="L59" s="40"/>
      <c r="M59" s="45">
        <f t="shared" si="0"/>
        <v>-4.4180228689463288</v>
      </c>
      <c r="N59" s="42"/>
      <c r="O59" s="40"/>
      <c r="P59" s="45">
        <v>-24.423742997695967</v>
      </c>
      <c r="Q59" s="45">
        <v>-1.3756502807272255</v>
      </c>
      <c r="R59" s="37"/>
      <c r="T59" s="43">
        <f t="shared" si="1"/>
        <v>1</v>
      </c>
      <c r="U59" s="43">
        <f t="shared" si="2"/>
        <v>1</v>
      </c>
    </row>
    <row r="60" spans="2:21" ht="15" x14ac:dyDescent="0.25">
      <c r="B60" s="9" t="s">
        <v>55</v>
      </c>
      <c r="C60" s="46">
        <v>0.83990748629568424</v>
      </c>
      <c r="D60" s="40"/>
      <c r="E60" s="45">
        <v>82.837779285086754</v>
      </c>
      <c r="F60" s="45">
        <v>0.43849307590814862</v>
      </c>
      <c r="G60" s="42"/>
      <c r="H60" s="40"/>
      <c r="I60" s="45">
        <v>-63.851839154059377</v>
      </c>
      <c r="J60" s="45">
        <v>-0.32225163238418997</v>
      </c>
      <c r="K60" s="42"/>
      <c r="L60" s="40"/>
      <c r="M60" s="45">
        <f t="shared" si="0"/>
        <v>-0.76074470829233864</v>
      </c>
      <c r="N60" s="42"/>
      <c r="O60" s="40"/>
      <c r="P60" s="45">
        <v>20.676392779090875</v>
      </c>
      <c r="Q60" s="45">
        <v>0.10486658193363253</v>
      </c>
      <c r="R60" s="37"/>
      <c r="T60" s="43">
        <f t="shared" si="1"/>
        <v>1</v>
      </c>
      <c r="U60" s="43">
        <f t="shared" si="2"/>
        <v>1</v>
      </c>
    </row>
    <row r="61" spans="2:21" ht="15" x14ac:dyDescent="0.25">
      <c r="B61" s="9" t="s">
        <v>56</v>
      </c>
      <c r="C61" s="46">
        <v>1.3972707919318719</v>
      </c>
      <c r="D61" s="40"/>
      <c r="E61" s="45">
        <v>-36.686497291452532</v>
      </c>
      <c r="F61" s="45">
        <v>-0.69892289328126578</v>
      </c>
      <c r="G61" s="42"/>
      <c r="H61" s="40"/>
      <c r="I61" s="45">
        <v>-71.442851564276054</v>
      </c>
      <c r="J61" s="45">
        <v>-1.2599825568562217</v>
      </c>
      <c r="K61" s="42"/>
      <c r="L61" s="40"/>
      <c r="M61" s="45">
        <f t="shared" si="0"/>
        <v>-0.56105966357495596</v>
      </c>
      <c r="N61" s="42"/>
      <c r="O61" s="40"/>
      <c r="P61" s="45">
        <v>-32.021366585757605</v>
      </c>
      <c r="Q61" s="45">
        <v>-0.53607582593886494</v>
      </c>
      <c r="R61" s="37"/>
      <c r="T61" s="43">
        <f t="shared" si="1"/>
        <v>1</v>
      </c>
      <c r="U61" s="43">
        <f t="shared" si="2"/>
        <v>1</v>
      </c>
    </row>
    <row r="62" spans="2:21" ht="15" x14ac:dyDescent="0.25">
      <c r="B62" s="9" t="s">
        <v>57</v>
      </c>
      <c r="C62" s="46">
        <v>2.4521246571522428</v>
      </c>
      <c r="D62" s="40"/>
      <c r="E62" s="45">
        <v>-21.105339534829866</v>
      </c>
      <c r="F62" s="45">
        <v>-0.32581430737813816</v>
      </c>
      <c r="G62" s="42"/>
      <c r="H62" s="40"/>
      <c r="I62" s="45">
        <v>-73.92477053854472</v>
      </c>
      <c r="J62" s="45">
        <v>-1.3044123008089068</v>
      </c>
      <c r="K62" s="42"/>
      <c r="L62" s="40"/>
      <c r="M62" s="45">
        <f t="shared" si="0"/>
        <v>-0.9785979934307687</v>
      </c>
      <c r="N62" s="42"/>
      <c r="O62" s="40"/>
      <c r="P62" s="45">
        <v>-45.415845671170629</v>
      </c>
      <c r="Q62" s="45">
        <v>-0.7205227788394144</v>
      </c>
      <c r="R62" s="37"/>
      <c r="T62" s="43">
        <f t="shared" si="1"/>
        <v>1</v>
      </c>
      <c r="U62" s="43">
        <f t="shared" si="2"/>
        <v>1</v>
      </c>
    </row>
    <row r="63" spans="2:21" ht="16.2" x14ac:dyDescent="0.25">
      <c r="B63" s="38" t="s">
        <v>58</v>
      </c>
      <c r="C63" s="39">
        <v>2.4527264464048502</v>
      </c>
      <c r="D63" s="40"/>
      <c r="E63" s="41">
        <v>-11.078495303890094</v>
      </c>
      <c r="F63" s="41">
        <v>-0.46251646968381765</v>
      </c>
      <c r="G63" s="42"/>
      <c r="H63" s="40"/>
      <c r="I63" s="41">
        <v>-61.227665299610713</v>
      </c>
      <c r="J63" s="41">
        <v>-2.4694641392491223</v>
      </c>
      <c r="K63" s="42"/>
      <c r="L63" s="40"/>
      <c r="M63" s="41">
        <f t="shared" si="0"/>
        <v>-2.0069476695653048</v>
      </c>
      <c r="N63" s="42"/>
      <c r="O63" s="40"/>
      <c r="P63" s="41">
        <v>-33.8390924706829</v>
      </c>
      <c r="Q63" s="41">
        <v>-1.3494224323932331</v>
      </c>
      <c r="R63" s="37"/>
      <c r="T63" s="43">
        <f t="shared" si="1"/>
        <v>1</v>
      </c>
      <c r="U63" s="43">
        <f t="shared" si="2"/>
        <v>1</v>
      </c>
    </row>
    <row r="64" spans="2:21" ht="15" x14ac:dyDescent="0.25">
      <c r="B64" s="38" t="s">
        <v>59</v>
      </c>
      <c r="C64" s="39">
        <v>3.0165698670617198</v>
      </c>
      <c r="D64" s="40"/>
      <c r="E64" s="41">
        <v>-24.7268058290515</v>
      </c>
      <c r="F64" s="41">
        <v>-0.46248015178465923</v>
      </c>
      <c r="G64" s="42"/>
      <c r="H64" s="40"/>
      <c r="I64" s="41">
        <v>-50.979203342247217</v>
      </c>
      <c r="J64" s="41">
        <v>-1.2464608943819973</v>
      </c>
      <c r="K64" s="42"/>
      <c r="L64" s="40"/>
      <c r="M64" s="41">
        <f t="shared" si="0"/>
        <v>-0.78398074259733797</v>
      </c>
      <c r="N64" s="42"/>
      <c r="O64" s="40"/>
      <c r="P64" s="41">
        <v>-30.430664797384196</v>
      </c>
      <c r="Q64" s="41">
        <v>-0.64099067662144982</v>
      </c>
      <c r="R64" s="37"/>
      <c r="T64" s="43">
        <f t="shared" si="1"/>
        <v>1</v>
      </c>
      <c r="U64" s="43">
        <f t="shared" si="2"/>
        <v>1</v>
      </c>
    </row>
    <row r="65" spans="2:18" ht="15" x14ac:dyDescent="0.25">
      <c r="B65" s="7"/>
      <c r="C65" s="48"/>
      <c r="D65" s="7"/>
      <c r="E65" s="7"/>
      <c r="F65" s="7"/>
      <c r="G65" s="49"/>
      <c r="H65" s="7"/>
      <c r="I65" s="7"/>
      <c r="J65" s="7"/>
      <c r="K65" s="49"/>
      <c r="L65" s="7"/>
      <c r="M65" s="7"/>
      <c r="N65" s="49"/>
      <c r="O65" s="7"/>
      <c r="P65" s="7"/>
      <c r="Q65" s="7"/>
      <c r="R65" s="8"/>
    </row>
    <row r="66" spans="2:18" ht="15" x14ac:dyDescent="0.25">
      <c r="B66" s="50" t="s">
        <v>60</v>
      </c>
      <c r="C66" s="51"/>
      <c r="D66" s="51"/>
      <c r="E66" s="51"/>
      <c r="H66" s="51"/>
      <c r="I66" s="51"/>
      <c r="R66" s="52"/>
    </row>
    <row r="67" spans="2:18" x14ac:dyDescent="0.25">
      <c r="F67" s="53">
        <f>F13+F26+F34+F37+F42+F52+F57+F58+F63+F64</f>
        <v>-0.22924772105540631</v>
      </c>
      <c r="G67" s="51"/>
      <c r="J67" s="53">
        <f>J13+J26+J34+J37+J42+J52+J57+J58+J63+J64</f>
        <v>-35.822498271827769</v>
      </c>
      <c r="K67" s="51"/>
      <c r="L67" s="51"/>
      <c r="M67" s="51"/>
      <c r="N67" s="51"/>
      <c r="O67" s="51"/>
      <c r="P67" s="51"/>
      <c r="Q67" s="53">
        <f>Q13+Q26+Q34+Q37+Q42+Q52+Q57+Q58+Q63+Q64</f>
        <v>-12.422576715201306</v>
      </c>
    </row>
  </sheetData>
  <mergeCells count="10">
    <mergeCell ref="B4:R4"/>
    <mergeCell ref="B5:R5"/>
    <mergeCell ref="C7:C9"/>
    <mergeCell ref="D7:G7"/>
    <mergeCell ref="H7:K7"/>
    <mergeCell ref="M7:M9"/>
    <mergeCell ref="O7:R7"/>
    <mergeCell ref="E8:E9"/>
    <mergeCell ref="I8:I9"/>
    <mergeCell ref="P8:P9"/>
  </mergeCells>
  <pageMargins left="0.7" right="0.7" top="0.75" bottom="0.75" header="0.3" footer="0.3"/>
  <pageSetup paperSize="9" scale="3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NE01C222003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2020-05-22T22:09:44Z</dcterms:created>
  <dcterms:modified xsi:type="dcterms:W3CDTF">2020-05-22T22:09:44Z</dcterms:modified>
</cp:coreProperties>
</file>